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Admin\Desktop\ИДЖ\"/>
    </mc:Choice>
  </mc:AlternateContent>
  <xr:revisionPtr revIDLastSave="0" documentId="8_{7398B42F-90C1-4133-812B-FB7BEB1C6EDD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Лист1" sheetId="1" r:id="rId1"/>
  </sheets>
  <definedNames>
    <definedName name="_Hlk107221249" localSheetId="0">Лист1!#REF!</definedName>
    <definedName name="_xlnm._FilterDatabase" localSheetId="0" hidden="1">Лист1!$A$7:$G$100</definedName>
    <definedName name="_xlnm.Print_Area" localSheetId="0">Лист1!$A$1:$G$100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F9" i="1" l="1"/>
  <c r="F8" i="1" s="1"/>
  <c r="C35" i="1" l="1"/>
  <c r="C50" i="1"/>
  <c r="C48" i="1"/>
  <c r="C44" i="1"/>
  <c r="C41" i="1"/>
  <c r="C39" i="1"/>
  <c r="C33" i="1"/>
  <c r="C31" i="1"/>
  <c r="C27" i="1"/>
  <c r="C25" i="1"/>
  <c r="C23" i="1"/>
  <c r="C21" i="1"/>
  <c r="C14" i="1"/>
  <c r="C12" i="1"/>
  <c r="C10" i="1"/>
  <c r="C9" i="1" l="1"/>
  <c r="C8" i="1" s="1"/>
</calcChain>
</file>

<file path=xl/sharedStrings.xml><?xml version="1.0" encoding="utf-8"?>
<sst xmlns="http://schemas.openxmlformats.org/spreadsheetml/2006/main" count="192" uniqueCount="117">
  <si>
    <t>№ п/п</t>
  </si>
  <si>
    <t>Наименование</t>
  </si>
  <si>
    <t>Победитель (наименование организации, адрес)</t>
  </si>
  <si>
    <t>Региональный проект "Региональная и местная дорожная сеть"</t>
  </si>
  <si>
    <t>1.1</t>
  </si>
  <si>
    <t>1</t>
  </si>
  <si>
    <t>х</t>
  </si>
  <si>
    <t>Ремонт автомобильной дороги общего пользования межмуниципального значения 35 ОП МЗ 35Н-321 Таврида – Заветное км 18+750 - км 29+225</t>
  </si>
  <si>
    <t>Ремонт искусственного дорожного сооружения на автомобильной дороге общего пользования регионального значения 35 ОП РЗ 35А-002 (Е-105) Граница с Херсонской областью - Симферополь - Алушта - Ялта км 205+277</t>
  </si>
  <si>
    <t>Ремонт искусственного дорожного сооружения на автомобильной дороге общего пользования регионального значения 35 ОП РЗ 35А-001 Симферополь - Красноперекопск - Граница с Херсонской областью км 117+244</t>
  </si>
  <si>
    <t>Ремонт автомобильной дороги общего пользования межмуниципального значения 35 ОП МЗ 35Н-488 Саки - Митяево до а/д Симферополь - Красноперекопск - граница с Херсонской областью км 7+550 - км 9+938, км 10+950 - км 15+350</t>
  </si>
  <si>
    <t>км</t>
  </si>
  <si>
    <t>пог. м.</t>
  </si>
  <si>
    <t xml:space="preserve">Протяженность
</t>
  </si>
  <si>
    <t>Ремонт автомобильной дороги общего пользования регионального значения 35 ОП РЗ 35А-001 Симферополь - Красноперекопск - граница с Херсонской областью км 23+094 - км 30+800</t>
  </si>
  <si>
    <t>Ремонт автомобильной дороги общего пользования межмуниципального значения 35 ОП МЗ 35Н-608 Красносельское - Громово км 0+000 - км 8+600</t>
  </si>
  <si>
    <t>Ремонт автомобильной дороги общего пользования межмуниципального значения 35 ОП МЗ 35Н-417 Симферополь - Красноперекопск - граница с Херсонской областью до Александровки  км 16+700 - км 21+514</t>
  </si>
  <si>
    <t>Ремонт автомобильной дороги общего пользования межмуниципального значения 35 ОП МЗ 35Н-258 Красногвардейское - Новоекатериновка 2 участок км 19+400 - км 29+414</t>
  </si>
  <si>
    <t>Ремонт автомобильной дороги общего пользования межмуниципального значения 35 ОП МЗ 35Н-441 Новоселовское - Саки км 0+000 - км 20+100</t>
  </si>
  <si>
    <t>ООО "Крым-Магистраль"</t>
  </si>
  <si>
    <t>Ремонт автомобильной дороги общего пользования регионального значения 35 ОП РЗ 35А-001 Симферополь - Красноперекопск - граница с Херсонской областью км 88+000 - км 93+820</t>
  </si>
  <si>
    <t>Ремонт автомобильной дороги общего пользования межмуниципального значения 35 ОП МЗ 35Н-168 Азовское -Нижнегорский км 0+000 - км 8+100</t>
  </si>
  <si>
    <t>Ремонт автомобильной дороги общего пользования регионального значения 35 ОП РЗ 35К-005 Алушта - Судак - Феодосия км 15+000 - км 23+750, км 23+900 - км 25+610, км 26+010 - км 35+000</t>
  </si>
  <si>
    <t>Ремонт автомобильной дороги общего пользования межмуниципального значения 35 ОП МЗ 35Н-481 Евпатория - порт Мирный - Штормовое км 0+000 - км 3+400</t>
  </si>
  <si>
    <t>Ремонт автомобильной дороги общего пользования регионального значения 35 ОП РЗ 35А-001 Симферополь - Красноперекопск - граница с Херсонской областью км 30+800 - км 36+400</t>
  </si>
  <si>
    <t>Ремонт автомобильной дороги общего пользования межмуниципального значения 35 ОП МЗ 35Н-401 Войково-Красногвардейское км 0+000 - км 21+200; км 28+200 - км 28+520</t>
  </si>
  <si>
    <t>Ремонт автомобильной дороги общего пользования регионального значения 35 ОП РЗ 35А-001 Симферополь - Красноперекопск - граница с Херсонской областью км 75+500 - км 86+600</t>
  </si>
  <si>
    <t>Ремонт автомобильной дороги общего пользования межмуниципального значения 35 ОП МЗ 35Н-172 Днепровка - Роскошное км 11+651 - км 27+286</t>
  </si>
  <si>
    <t>Ремонт автомобильной дороги общего пользования межмуниципального значения 35 ОП МЗ 35Н-404 Калинино до а/д Симферополь - Красноперекопск - Граница с Херсонской областью км 0+000 - км 3+255</t>
  </si>
  <si>
    <t xml:space="preserve">Ремонт автомобильной дороги общего пользования межмуниципального значения 35 ОП МЗ 35Н-386 Выпасное до а/д Симферополь - Красноперекопск - Граница с Херсонской областью  км 3+768 - км 7+088 </t>
  </si>
  <si>
    <t>Ремонт автомобильной дороги общего пользования межмуниципального значения 35 ОП МЗ 35Н-418 от а/д Симферополь - Красноперекопск - граница с Херсонской областью до а/д Известковое - Котельниково - Краснознаменка км 3+200 - км 7+000</t>
  </si>
  <si>
    <t>Ремонт автомобильной дороги общего пользования межмуниципального значения 35 ОП МЗ 35Н-403 Гришино до а/д Симферополь - Красноперекопск - Граница с Херсонской областью км 0+000 - км 1+014</t>
  </si>
  <si>
    <t>Ремонт автомобильной дороги общего пользования межмуниципального значения 35 ОП МЗ 35Н-387 Известковое до а/д Котельниково - Краснознаменка км 12+664 - км 14+088</t>
  </si>
  <si>
    <t>ФАУ "РосКапСтрой"</t>
  </si>
  <si>
    <t>Цена контракта  (млн.руб.)</t>
  </si>
  <si>
    <t>ООО "Альт-Эра"</t>
  </si>
  <si>
    <t>ООО "Дор-Альянс"</t>
  </si>
  <si>
    <t>ООО "Доривест-Крым"</t>
  </si>
  <si>
    <t>АО "ВАД"</t>
  </si>
  <si>
    <t>ООО "БелЗНАК"</t>
  </si>
  <si>
    <t>ООО "СТГ-Юг"</t>
  </si>
  <si>
    <t>ГУП РК "Крымавтодор"</t>
  </si>
  <si>
    <t>ООО "СУ-567"</t>
  </si>
  <si>
    <t>ООО "СтройТранс"</t>
  </si>
  <si>
    <t>Национальный проект "Инфраструктура для жизни"</t>
  </si>
  <si>
    <t>Капитальный ремонт искусственных дорожных сооружений на автомобильной дороге общего пользования регионального значения 35 ОП РЗ 35А-002 (Е-105) Граница с Украиной - Симферополь - Алушта - Ялта (км 701+825)</t>
  </si>
  <si>
    <t>Капитальный ремонт искусственного дорожного сооружения на автомобильной дороге общего пользования межмуниципального значения 35 ОП МЗ 35Н-378 Нижнегорский - Белогорск - Фрунзе - Жемчужина до а/д Нижнегорский - Белогорск (км 13+965)</t>
  </si>
  <si>
    <t>Капитальный ремонт искусственных дорожных сооружений на автомобильной дороге общего пользования регионального значения 35 ОП РЗ 35А-002 (Е-105) Граница с Украиной - Симферополь - Алушта - Ялта (км 734+159)</t>
  </si>
  <si>
    <t>Капитальный ремонт искусственных дорожных сооружений на автомобильной дороге общего пользования регионального значения 35 ОП РЗ 35А-002 (Е-105) Граница с Украиной - Симферополь - Алушта - Ялта (км 675+321)</t>
  </si>
  <si>
    <t>Капитальный ремонт искусственного дорожного сооружения на автомобильной дороге общего пользования межмуниципального значения 35 ОП МЗ 35Н-183 Томашевка - Ермаково (км 8+638)</t>
  </si>
  <si>
    <t xml:space="preserve">Капитальный ремонт искусственного дорожного сооружения на автомобильной дороге общего пользования межмуниципального значения 35 ОП РЗ 35К-020 Бахчисарай - Ялта (км 62+839) </t>
  </si>
  <si>
    <t xml:space="preserve">Капитальный ремонт искусственного дорожного сооружения на автомобильной дороге общего пользования межмуниципального значения 35 ОП РЗ 35К-020 Бахчисарай - Ялта (км 20+899) </t>
  </si>
  <si>
    <t>Капитальный ремонт путепровода на км 2+646 автомобильной дороги 35 ОП МЗ 35Н-025 Ленино - Мысовое</t>
  </si>
  <si>
    <t>Капитальный ремонт искусственного дорожного сооружения на автомобильной дороге общего пользования межмуниципального значения 35 ОП МЗ 35Н-125 Ударное - Красногорское (21+296)</t>
  </si>
  <si>
    <t>ООО "ДСК-Крым"</t>
  </si>
  <si>
    <t>ООО "Азимут"</t>
  </si>
  <si>
    <t>ООО "КУБ"</t>
  </si>
  <si>
    <t>Реконструкция мостового перехода на км 9+993 автомобильной дороги 35 ОП МЗ 35Н-384 Уютное - Зорькино - Чкалово</t>
  </si>
  <si>
    <t>Реконструкция мостового перехода через р. Шелен на км 61+819 автомобильной дороги 35 ОП РЗ 35К-005 Алушта - Судак - Феодосия</t>
  </si>
  <si>
    <t>Реконструкция мостового перехода на км 1+520 автомобильной дороги 35 ОП МЗ 35Н-805 Тополи - Севастьяновка</t>
  </si>
  <si>
    <t>Реконструкция искусственного дорожного сооружения на автомобильной дороге общего пользования межмуницпального значения 35 ОП МЗ 35Н-293 Воинка - Джанкой (км 41+471)</t>
  </si>
  <si>
    <t>Реконструкция мостового перехода через р. Демерджи на км 698+332 автомобильной дороги 35 ОП РЗ 35А-002 (Е-105) Граница с Украиной - Симферополь - Алушта - Ялта</t>
  </si>
  <si>
    <t>Ремонт автомобильной дороги общего пользования межмуниципального значения 35 ОП МЗ 35Н-553 от а/д Граница с Херсонской областью - Симферополь - Алушта - Ялта до с. Мраморное км 0+000 - км 4+200</t>
  </si>
  <si>
    <t>Ремонт автомобильной дороги общего пользования межмуниципального значения 35 ОП МЗ 35Н-408 Объезд пгт Первомайское км 2+360 - км 5+257</t>
  </si>
  <si>
    <t>ООО "СУ-47"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</si>
  <si>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</si>
  <si>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</si>
  <si>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</si>
  <si>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</si>
  <si>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</si>
  <si>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</si>
  <si>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</si>
  <si>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</si>
  <si>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</si>
  <si>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</si>
  <si>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</si>
  <si>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</si>
  <si>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</si>
  <si>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</si>
  <si>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</si>
  <si>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</si>
  <si>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</si>
  <si>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</si>
  <si>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</si>
  <si>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</si>
  <si>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</si>
  <si>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</si>
  <si>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</si>
  <si>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</si>
  <si>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</si>
  <si>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</si>
  <si>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</si>
  <si>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</si>
  <si>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</si>
  <si>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</si>
  <si>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</si>
  <si>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</si>
  <si>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</si>
  <si>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</si>
  <si>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</si>
  <si>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</si>
  <si>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</si>
  <si>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</si>
  <si>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</si>
  <si>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</si>
  <si>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</si>
  <si>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Ремонт искусственного дорожного сооружения на автомобильной дороге общего пользования межмуниципального значения 35 ОП МЗ 35Н-295 Красноперекопск - Ишунь км 0+000</t>
  </si>
  <si>
    <t>ООО "Спецстрой"</t>
  </si>
  <si>
    <t>ФАУ "Роскапстрой"</t>
  </si>
  <si>
    <t>ООО "Форза групп"</t>
  </si>
  <si>
    <t>Ремонт автомобильной дороги общего пользования межмуниципального значения 35 ОП МЗ 35Н-301 Суворово до а/д Симферополь - Красноперекопск - граница с Херсонской областью км 0+000 - км 0+813</t>
  </si>
  <si>
    <t>Ремонт автомобильной дороги общего пользования межмуниципального значения 35 ОП МЗ 35Н-637 Суворово до а/д Армянск - Волошино км 0+000 - км 2+280</t>
  </si>
  <si>
    <t>Ремонт автомобильной дороги общего пользования межмуниципального значения 35 ОП МЗ 35Н-283 Граница с Херсонской областью - Армянск до Перекопа км 0+000 - км 1+600</t>
  </si>
  <si>
    <t>ООО "КДСК"</t>
  </si>
  <si>
    <t>Программа дорожных работ в рамках Национального проекта "Инфраструктура для жизни" на 2025 год</t>
  </si>
  <si>
    <t>Срок выполнения работ</t>
  </si>
  <si>
    <t>29.05.2025 - 01.11.2026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</si>
</sst>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[$-419]General"/>
    <numFmt numFmtId="166" formatCode="#,##0.00&quot; &quot;[$руб.-419];[Red]&quot;-&quot;#,##0.00&quot; &quot;[$руб.-419]"/>
    <numFmt numFmtId="167" formatCode="0.00000000"/>
    <numFmt numFmtId="168" formatCode="#,##0.00000000"/>
    <numFmt numFmtId="169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02">
    <xf numFmtId="0" fontId="0" fillId="0" borderId="0"/>
    <xf numFmtId="0" fontId="4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12" fillId="0" borderId="0"/>
    <xf numFmtId="0" fontId="7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4" fillId="0" borderId="0"/>
    <xf numFmtId="0" fontId="6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7" fillId="0" borderId="0"/>
    <xf numFmtId="0" fontId="10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9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5" fontId="13" fillId="0" borderId="0"/>
    <xf numFmtId="0" fontId="7" fillId="0" borderId="0"/>
    <xf numFmtId="0" fontId="7" fillId="0" borderId="0"/>
    <xf numFmtId="0" fontId="7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168" fontId="2" fillId="4" borderId="0" xfId="0" applyNumberFormat="1" applyFont="1" applyFill="1"/>
    <xf numFmtId="167" fontId="3" fillId="4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9" fontId="3" fillId="6" borderId="1" xfId="0" applyNumberFormat="1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169" fontId="3" fillId="4" borderId="7" xfId="0" applyNumberFormat="1" applyFont="1" applyFill="1" applyBorder="1" applyAlignment="1">
      <alignment horizontal="center" vertical="center" wrapText="1"/>
    </xf>
    <xf numFmtId="168" fontId="3" fillId="4" borderId="7" xfId="0" applyNumberFormat="1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67" fontId="3" fillId="5" borderId="1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8" fontId="3" fillId="4" borderId="2" xfId="0" applyNumberFormat="1" applyFont="1" applyFill="1" applyBorder="1" applyAlignment="1">
      <alignment horizontal="center" vertical="center" wrapText="1"/>
    </xf>
    <xf numFmtId="168" fontId="3" fillId="4" borderId="3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9" fontId="3" fillId="4" borderId="2" xfId="0" applyNumberFormat="1" applyFont="1" applyFill="1" applyBorder="1" applyAlignment="1">
      <alignment horizontal="center" vertical="center" wrapText="1"/>
    </xf>
    <xf numFmtId="169" fontId="3" fillId="4" borderId="7" xfId="0" applyNumberFormat="1" applyFont="1" applyFill="1" applyBorder="1" applyAlignment="1">
      <alignment horizontal="center" vertical="center" wrapText="1"/>
    </xf>
    <xf numFmtId="169" fontId="3" fillId="4" borderId="3" xfId="0" applyNumberFormat="1" applyFont="1" applyFill="1" applyBorder="1" applyAlignment="1">
      <alignment horizontal="center" vertical="center" wrapText="1"/>
    </xf>
    <xf numFmtId="168" fontId="3" fillId="4" borderId="7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9" fontId="3" fillId="4" borderId="1" xfId="0" applyNumberFormat="1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02">
    <cellStyle name="Excel Built-in Normal" xfId="57" xr:uid="{00000000-0005-0000-0000-000000000000}"/>
    <cellStyle name="Excel Built-in Normal 1" xfId="79" xr:uid="{00000000-0005-0000-0000-000001000000}"/>
    <cellStyle name="Excel Built-in Normal 1 2" xfId="129" xr:uid="{00000000-0005-0000-0000-000002000000}"/>
    <cellStyle name="Excel Built-in Normal 2" xfId="58" xr:uid="{00000000-0005-0000-0000-000003000000}"/>
    <cellStyle name="Excel Built-in Normal 2 2" xfId="131" xr:uid="{00000000-0005-0000-0000-000004000000}"/>
    <cellStyle name="Excel Built-in Normal 2 3" xfId="130" xr:uid="{00000000-0005-0000-0000-000005000000}"/>
    <cellStyle name="Excel Built-in Normal 3" xfId="59" xr:uid="{00000000-0005-0000-0000-000006000000}"/>
    <cellStyle name="Excel Built-in Normal 4" xfId="128" xr:uid="{00000000-0005-0000-0000-000007000000}"/>
    <cellStyle name="Heading" xfId="132" xr:uid="{00000000-0005-0000-0000-000008000000}"/>
    <cellStyle name="Heading1" xfId="133" xr:uid="{00000000-0005-0000-0000-000009000000}"/>
    <cellStyle name="Result" xfId="134" xr:uid="{00000000-0005-0000-0000-00000A000000}"/>
    <cellStyle name="Result2" xfId="135" xr:uid="{00000000-0005-0000-0000-00000B000000}"/>
    <cellStyle name="TableStyleLight1" xfId="60" xr:uid="{00000000-0005-0000-0000-00000C000000}"/>
    <cellStyle name="Обычный" xfId="0" builtinId="0"/>
    <cellStyle name="Обычный 10" xfId="111" xr:uid="{00000000-0005-0000-0000-00000E000000}"/>
    <cellStyle name="Обычный 11" xfId="141" xr:uid="{00000000-0005-0000-0000-00000F000000}"/>
    <cellStyle name="Обычный 2" xfId="1" xr:uid="{00000000-0005-0000-0000-000010000000}"/>
    <cellStyle name="Обычный 2 2" xfId="6" xr:uid="{00000000-0005-0000-0000-000011000000}"/>
    <cellStyle name="Обычный 2 2 2" xfId="85" xr:uid="{00000000-0005-0000-0000-000012000000}"/>
    <cellStyle name="Обычный 2 2 2 2" xfId="137" xr:uid="{00000000-0005-0000-0000-000013000000}"/>
    <cellStyle name="Обычный 2 2 3" xfId="80" xr:uid="{00000000-0005-0000-0000-000014000000}"/>
    <cellStyle name="Обычный 2 2 4" xfId="62" xr:uid="{00000000-0005-0000-0000-000015000000}"/>
    <cellStyle name="Обычный 2 3" xfId="138" xr:uid="{00000000-0005-0000-0000-000016000000}"/>
    <cellStyle name="Обычный 2 4" xfId="136" xr:uid="{00000000-0005-0000-0000-000017000000}"/>
    <cellStyle name="Обычный 2 5" xfId="61" xr:uid="{00000000-0005-0000-0000-000018000000}"/>
    <cellStyle name="Обычный 3" xfId="3" xr:uid="{00000000-0005-0000-0000-000019000000}"/>
    <cellStyle name="Обычный 3 2" xfId="82" xr:uid="{00000000-0005-0000-0000-00001A000000}"/>
    <cellStyle name="Обычный 3 2 2" xfId="93" xr:uid="{00000000-0005-0000-0000-00001B000000}"/>
    <cellStyle name="Обычный 3 2 2 2" xfId="105" xr:uid="{00000000-0005-0000-0000-00001C000000}"/>
    <cellStyle name="Обычный 3 2 2 3" xfId="118" xr:uid="{00000000-0005-0000-0000-00001D000000}"/>
    <cellStyle name="Обычный 3 2 2 4" xfId="139" xr:uid="{00000000-0005-0000-0000-00001E000000}"/>
    <cellStyle name="Обычный 3 3" xfId="86" xr:uid="{00000000-0005-0000-0000-00001F000000}"/>
    <cellStyle name="Обычный 3 4" xfId="81" xr:uid="{00000000-0005-0000-0000-000020000000}"/>
    <cellStyle name="Обычный 3 5" xfId="63" xr:uid="{00000000-0005-0000-0000-000021000000}"/>
    <cellStyle name="Обычный 4" xfId="64" xr:uid="{00000000-0005-0000-0000-000022000000}"/>
    <cellStyle name="Обычный 5" xfId="65" xr:uid="{00000000-0005-0000-0000-000023000000}"/>
    <cellStyle name="Обычный 6" xfId="66" xr:uid="{00000000-0005-0000-0000-000024000000}"/>
    <cellStyle name="Обычный 6 2" xfId="140" xr:uid="{00000000-0005-0000-0000-000025000000}"/>
    <cellStyle name="Обычный 7" xfId="2" xr:uid="{00000000-0005-0000-0000-000026000000}"/>
    <cellStyle name="Обычный 7 2" xfId="67" xr:uid="{00000000-0005-0000-0000-000027000000}"/>
    <cellStyle name="Обычный 8" xfId="78" xr:uid="{00000000-0005-0000-0000-000028000000}"/>
    <cellStyle name="Обычный 8 2" xfId="127" xr:uid="{00000000-0005-0000-0000-000029000000}"/>
    <cellStyle name="Обычный 9" xfId="98" xr:uid="{00000000-0005-0000-0000-00002A000000}"/>
    <cellStyle name="Обычный 9 2" xfId="83" xr:uid="{00000000-0005-0000-0000-00002B000000}"/>
    <cellStyle name="Обычный 9 2 2" xfId="84" xr:uid="{00000000-0005-0000-0000-00002C000000}"/>
    <cellStyle name="Процентный 2" xfId="68" xr:uid="{00000000-0005-0000-0000-00002D000000}"/>
    <cellStyle name="Стиль 1" xfId="69" xr:uid="{00000000-0005-0000-0000-00002E000000}"/>
    <cellStyle name="Финансовый 10" xfId="49" xr:uid="{00000000-0005-0000-0000-00002F000000}"/>
    <cellStyle name="Финансовый 10 2" xfId="188" xr:uid="{00000000-0005-0000-0000-000030000000}"/>
    <cellStyle name="Финансовый 10 2 2" xfId="427" xr:uid="{00000000-0005-0000-0000-000031000000}"/>
    <cellStyle name="Финансовый 10 2 2 2" xfId="903" xr:uid="{00000000-0005-0000-0000-000032000000}"/>
    <cellStyle name="Финансовый 10 2 3" xfId="664" xr:uid="{00000000-0005-0000-0000-000033000000}"/>
    <cellStyle name="Финансовый 10 3" xfId="329" xr:uid="{00000000-0005-0000-0000-000034000000}"/>
    <cellStyle name="Финансовый 10 3 2" xfId="805" xr:uid="{00000000-0005-0000-0000-000035000000}"/>
    <cellStyle name="Финансовый 10 4" xfId="566" xr:uid="{00000000-0005-0000-0000-000036000000}"/>
    <cellStyle name="Финансовый 11" xfId="51" xr:uid="{00000000-0005-0000-0000-000037000000}"/>
    <cellStyle name="Финансовый 11 2" xfId="190" xr:uid="{00000000-0005-0000-0000-000038000000}"/>
    <cellStyle name="Финансовый 11 2 2" xfId="429" xr:uid="{00000000-0005-0000-0000-000039000000}"/>
    <cellStyle name="Финансовый 11 2 2 2" xfId="905" xr:uid="{00000000-0005-0000-0000-00003A000000}"/>
    <cellStyle name="Финансовый 11 2 3" xfId="666" xr:uid="{00000000-0005-0000-0000-00003B000000}"/>
    <cellStyle name="Финансовый 11 3" xfId="331" xr:uid="{00000000-0005-0000-0000-00003C000000}"/>
    <cellStyle name="Финансовый 11 3 2" xfId="807" xr:uid="{00000000-0005-0000-0000-00003D000000}"/>
    <cellStyle name="Финансовый 11 4" xfId="568" xr:uid="{00000000-0005-0000-0000-00003E000000}"/>
    <cellStyle name="Финансовый 12" xfId="53" xr:uid="{00000000-0005-0000-0000-00003F000000}"/>
    <cellStyle name="Финансовый 12 2" xfId="192" xr:uid="{00000000-0005-0000-0000-000040000000}"/>
    <cellStyle name="Финансовый 12 2 2" xfId="431" xr:uid="{00000000-0005-0000-0000-000041000000}"/>
    <cellStyle name="Финансовый 12 2 2 2" xfId="907" xr:uid="{00000000-0005-0000-0000-000042000000}"/>
    <cellStyle name="Финансовый 12 2 3" xfId="668" xr:uid="{00000000-0005-0000-0000-000043000000}"/>
    <cellStyle name="Финансовый 12 3" xfId="333" xr:uid="{00000000-0005-0000-0000-000044000000}"/>
    <cellStyle name="Финансовый 12 3 2" xfId="809" xr:uid="{00000000-0005-0000-0000-000045000000}"/>
    <cellStyle name="Финансовый 12 4" xfId="570" xr:uid="{00000000-0005-0000-0000-000046000000}"/>
    <cellStyle name="Финансовый 13" xfId="55" xr:uid="{00000000-0005-0000-0000-000047000000}"/>
    <cellStyle name="Финансовый 13 2" xfId="194" xr:uid="{00000000-0005-0000-0000-000048000000}"/>
    <cellStyle name="Финансовый 13 2 2" xfId="433" xr:uid="{00000000-0005-0000-0000-000049000000}"/>
    <cellStyle name="Финансовый 13 2 2 2" xfId="909" xr:uid="{00000000-0005-0000-0000-00004A000000}"/>
    <cellStyle name="Финансовый 13 2 3" xfId="670" xr:uid="{00000000-0005-0000-0000-00004B000000}"/>
    <cellStyle name="Финансовый 13 3" xfId="335" xr:uid="{00000000-0005-0000-0000-00004C000000}"/>
    <cellStyle name="Финансовый 13 3 2" xfId="811" xr:uid="{00000000-0005-0000-0000-00004D000000}"/>
    <cellStyle name="Финансовый 13 4" xfId="572" xr:uid="{00000000-0005-0000-0000-00004E000000}"/>
    <cellStyle name="Финансовый 14" xfId="143" xr:uid="{00000000-0005-0000-0000-00004F000000}"/>
    <cellStyle name="Финансовый 14 2" xfId="382" xr:uid="{00000000-0005-0000-0000-000050000000}"/>
    <cellStyle name="Финансовый 14 2 2" xfId="858" xr:uid="{00000000-0005-0000-0000-000051000000}"/>
    <cellStyle name="Финансовый 14 3" xfId="619" xr:uid="{00000000-0005-0000-0000-000052000000}"/>
    <cellStyle name="Финансовый 15" xfId="239" xr:uid="{00000000-0005-0000-0000-000053000000}"/>
    <cellStyle name="Финансовый 15 2" xfId="478" xr:uid="{00000000-0005-0000-0000-000054000000}"/>
    <cellStyle name="Финансовый 15 2 2" xfId="954" xr:uid="{00000000-0005-0000-0000-000055000000}"/>
    <cellStyle name="Финансовый 15 3" xfId="715" xr:uid="{00000000-0005-0000-0000-000056000000}"/>
    <cellStyle name="Финансовый 16" xfId="284" xr:uid="{00000000-0005-0000-0000-000057000000}"/>
    <cellStyle name="Финансовый 16 2" xfId="760" xr:uid="{00000000-0005-0000-0000-000058000000}"/>
    <cellStyle name="Финансовый 17" xfId="380" xr:uid="{00000000-0005-0000-0000-000059000000}"/>
    <cellStyle name="Финансовый 17 2" xfId="856" xr:uid="{00000000-0005-0000-0000-00005A000000}"/>
    <cellStyle name="Финансовый 18" xfId="617" xr:uid="{00000000-0005-0000-0000-00005B000000}"/>
    <cellStyle name="Финансовый 19" xfId="999" xr:uid="{00000000-0005-0000-0000-00005C000000}"/>
    <cellStyle name="Финансовый 2" xfId="4" xr:uid="{00000000-0005-0000-0000-00005D000000}"/>
    <cellStyle name="Финансовый 2 10" xfId="27" xr:uid="{00000000-0005-0000-0000-00005E000000}"/>
    <cellStyle name="Финансовый 2 10 2" xfId="72" xr:uid="{00000000-0005-0000-0000-00005F000000}"/>
    <cellStyle name="Финансовый 2 10 2 2" xfId="198" xr:uid="{00000000-0005-0000-0000-000060000000}"/>
    <cellStyle name="Финансовый 2 10 2 2 2" xfId="437" xr:uid="{00000000-0005-0000-0000-000061000000}"/>
    <cellStyle name="Финансовый 2 10 2 2 2 2" xfId="913" xr:uid="{00000000-0005-0000-0000-000062000000}"/>
    <cellStyle name="Финансовый 2 10 2 2 3" xfId="674" xr:uid="{00000000-0005-0000-0000-000063000000}"/>
    <cellStyle name="Финансовый 2 10 2 3" xfId="339" xr:uid="{00000000-0005-0000-0000-000064000000}"/>
    <cellStyle name="Финансовый 2 10 2 3 2" xfId="815" xr:uid="{00000000-0005-0000-0000-000065000000}"/>
    <cellStyle name="Финансовый 2 10 2 4" xfId="576" xr:uid="{00000000-0005-0000-0000-000066000000}"/>
    <cellStyle name="Финансовый 2 10 3" xfId="166" xr:uid="{00000000-0005-0000-0000-000067000000}"/>
    <cellStyle name="Финансовый 2 10 3 2" xfId="405" xr:uid="{00000000-0005-0000-0000-000068000000}"/>
    <cellStyle name="Финансовый 2 10 3 2 2" xfId="881" xr:uid="{00000000-0005-0000-0000-000069000000}"/>
    <cellStyle name="Финансовый 2 10 3 3" xfId="642" xr:uid="{00000000-0005-0000-0000-00006A000000}"/>
    <cellStyle name="Финансовый 2 10 4" xfId="242" xr:uid="{00000000-0005-0000-0000-00006B000000}"/>
    <cellStyle name="Финансовый 2 10 4 2" xfId="481" xr:uid="{00000000-0005-0000-0000-00006C000000}"/>
    <cellStyle name="Финансовый 2 10 4 2 2" xfId="957" xr:uid="{00000000-0005-0000-0000-00006D000000}"/>
    <cellStyle name="Финансовый 2 10 4 3" xfId="718" xr:uid="{00000000-0005-0000-0000-00006E000000}"/>
    <cellStyle name="Финансовый 2 10 5" xfId="307" xr:uid="{00000000-0005-0000-0000-00006F000000}"/>
    <cellStyle name="Финансовый 2 10 5 2" xfId="783" xr:uid="{00000000-0005-0000-0000-000070000000}"/>
    <cellStyle name="Финансовый 2 10 6" xfId="544" xr:uid="{00000000-0005-0000-0000-000071000000}"/>
    <cellStyle name="Финансовый 2 11" xfId="50" xr:uid="{00000000-0005-0000-0000-000072000000}"/>
    <cellStyle name="Финансовый 2 11 2" xfId="189" xr:uid="{00000000-0005-0000-0000-000073000000}"/>
    <cellStyle name="Финансовый 2 11 2 2" xfId="428" xr:uid="{00000000-0005-0000-0000-000074000000}"/>
    <cellStyle name="Финансовый 2 11 2 2 2" xfId="904" xr:uid="{00000000-0005-0000-0000-000075000000}"/>
    <cellStyle name="Финансовый 2 11 2 3" xfId="665" xr:uid="{00000000-0005-0000-0000-000076000000}"/>
    <cellStyle name="Финансовый 2 11 3" xfId="330" xr:uid="{00000000-0005-0000-0000-000077000000}"/>
    <cellStyle name="Финансовый 2 11 3 2" xfId="806" xr:uid="{00000000-0005-0000-0000-000078000000}"/>
    <cellStyle name="Финансовый 2 11 4" xfId="567" xr:uid="{00000000-0005-0000-0000-000079000000}"/>
    <cellStyle name="Финансовый 2 12" xfId="52" xr:uid="{00000000-0005-0000-0000-00007A000000}"/>
    <cellStyle name="Финансовый 2 12 2" xfId="191" xr:uid="{00000000-0005-0000-0000-00007B000000}"/>
    <cellStyle name="Финансовый 2 12 2 2" xfId="430" xr:uid="{00000000-0005-0000-0000-00007C000000}"/>
    <cellStyle name="Финансовый 2 12 2 2 2" xfId="906" xr:uid="{00000000-0005-0000-0000-00007D000000}"/>
    <cellStyle name="Финансовый 2 12 2 3" xfId="667" xr:uid="{00000000-0005-0000-0000-00007E000000}"/>
    <cellStyle name="Финансовый 2 12 3" xfId="332" xr:uid="{00000000-0005-0000-0000-00007F000000}"/>
    <cellStyle name="Финансовый 2 12 3 2" xfId="808" xr:uid="{00000000-0005-0000-0000-000080000000}"/>
    <cellStyle name="Финансовый 2 12 4" xfId="569" xr:uid="{00000000-0005-0000-0000-000081000000}"/>
    <cellStyle name="Финансовый 2 13" xfId="54" xr:uid="{00000000-0005-0000-0000-000082000000}"/>
    <cellStyle name="Финансовый 2 13 2" xfId="193" xr:uid="{00000000-0005-0000-0000-000083000000}"/>
    <cellStyle name="Финансовый 2 13 2 2" xfId="432" xr:uid="{00000000-0005-0000-0000-000084000000}"/>
    <cellStyle name="Финансовый 2 13 2 2 2" xfId="908" xr:uid="{00000000-0005-0000-0000-000085000000}"/>
    <cellStyle name="Финансовый 2 13 2 3" xfId="669" xr:uid="{00000000-0005-0000-0000-000086000000}"/>
    <cellStyle name="Финансовый 2 13 3" xfId="334" xr:uid="{00000000-0005-0000-0000-000087000000}"/>
    <cellStyle name="Финансовый 2 13 3 2" xfId="810" xr:uid="{00000000-0005-0000-0000-000088000000}"/>
    <cellStyle name="Финансовый 2 13 4" xfId="571" xr:uid="{00000000-0005-0000-0000-000089000000}"/>
    <cellStyle name="Финансовый 2 14" xfId="56" xr:uid="{00000000-0005-0000-0000-00008A000000}"/>
    <cellStyle name="Финансовый 2 14 2" xfId="195" xr:uid="{00000000-0005-0000-0000-00008B000000}"/>
    <cellStyle name="Финансовый 2 14 2 2" xfId="434" xr:uid="{00000000-0005-0000-0000-00008C000000}"/>
    <cellStyle name="Финансовый 2 14 2 2 2" xfId="910" xr:uid="{00000000-0005-0000-0000-00008D000000}"/>
    <cellStyle name="Финансовый 2 14 2 3" xfId="671" xr:uid="{00000000-0005-0000-0000-00008E000000}"/>
    <cellStyle name="Финансовый 2 14 3" xfId="336" xr:uid="{00000000-0005-0000-0000-00008F000000}"/>
    <cellStyle name="Финансовый 2 14 3 2" xfId="812" xr:uid="{00000000-0005-0000-0000-000090000000}"/>
    <cellStyle name="Финансовый 2 14 4" xfId="573" xr:uid="{00000000-0005-0000-0000-000091000000}"/>
    <cellStyle name="Финансовый 2 15" xfId="70" xr:uid="{00000000-0005-0000-0000-000092000000}"/>
    <cellStyle name="Финансовый 2 15 2" xfId="196" xr:uid="{00000000-0005-0000-0000-000093000000}"/>
    <cellStyle name="Финансовый 2 15 2 2" xfId="435" xr:uid="{00000000-0005-0000-0000-000094000000}"/>
    <cellStyle name="Финансовый 2 15 2 2 2" xfId="911" xr:uid="{00000000-0005-0000-0000-000095000000}"/>
    <cellStyle name="Финансовый 2 15 2 3" xfId="672" xr:uid="{00000000-0005-0000-0000-000096000000}"/>
    <cellStyle name="Финансовый 2 15 3" xfId="337" xr:uid="{00000000-0005-0000-0000-000097000000}"/>
    <cellStyle name="Финансовый 2 15 3 2" xfId="813" xr:uid="{00000000-0005-0000-0000-000098000000}"/>
    <cellStyle name="Финансовый 2 15 4" xfId="574" xr:uid="{00000000-0005-0000-0000-000099000000}"/>
    <cellStyle name="Финансовый 2 16" xfId="142" xr:uid="{00000000-0005-0000-0000-00009A000000}"/>
    <cellStyle name="Финансовый 2 16 2" xfId="381" xr:uid="{00000000-0005-0000-0000-00009B000000}"/>
    <cellStyle name="Финансовый 2 16 2 2" xfId="857" xr:uid="{00000000-0005-0000-0000-00009C000000}"/>
    <cellStyle name="Финансовый 2 16 3" xfId="618" xr:uid="{00000000-0005-0000-0000-00009D000000}"/>
    <cellStyle name="Финансовый 2 17" xfId="144" xr:uid="{00000000-0005-0000-0000-00009E000000}"/>
    <cellStyle name="Финансовый 2 17 2" xfId="383" xr:uid="{00000000-0005-0000-0000-00009F000000}"/>
    <cellStyle name="Финансовый 2 17 2 2" xfId="859" xr:uid="{00000000-0005-0000-0000-0000A0000000}"/>
    <cellStyle name="Финансовый 2 17 3" xfId="620" xr:uid="{00000000-0005-0000-0000-0000A1000000}"/>
    <cellStyle name="Финансовый 2 18" xfId="240" xr:uid="{00000000-0005-0000-0000-0000A2000000}"/>
    <cellStyle name="Финансовый 2 18 2" xfId="479" xr:uid="{00000000-0005-0000-0000-0000A3000000}"/>
    <cellStyle name="Финансовый 2 18 2 2" xfId="955" xr:uid="{00000000-0005-0000-0000-0000A4000000}"/>
    <cellStyle name="Финансовый 2 18 3" xfId="716" xr:uid="{00000000-0005-0000-0000-0000A5000000}"/>
    <cellStyle name="Финансовый 2 19" xfId="283" xr:uid="{00000000-0005-0000-0000-0000A6000000}"/>
    <cellStyle name="Финансовый 2 19 2" xfId="759" xr:uid="{00000000-0005-0000-0000-0000A7000000}"/>
    <cellStyle name="Финансовый 2 2" xfId="7" xr:uid="{00000000-0005-0000-0000-0000A8000000}"/>
    <cellStyle name="Финансовый 2 2 10" xfId="287" xr:uid="{00000000-0005-0000-0000-0000A9000000}"/>
    <cellStyle name="Финансовый 2 2 10 2" xfId="763" xr:uid="{00000000-0005-0000-0000-0000AA000000}"/>
    <cellStyle name="Финансовый 2 2 11" xfId="524" xr:uid="{00000000-0005-0000-0000-0000AB000000}"/>
    <cellStyle name="Финансовый 2 2 2" xfId="14" xr:uid="{00000000-0005-0000-0000-0000AC000000}"/>
    <cellStyle name="Финансовый 2 2 2 2" xfId="36" xr:uid="{00000000-0005-0000-0000-0000AD000000}"/>
    <cellStyle name="Финансовый 2 2 2 2 2" xfId="108" xr:uid="{00000000-0005-0000-0000-0000AE000000}"/>
    <cellStyle name="Финансовый 2 2 2 2 2 2" xfId="222" xr:uid="{00000000-0005-0000-0000-0000AF000000}"/>
    <cellStyle name="Финансовый 2 2 2 2 2 2 2" xfId="461" xr:uid="{00000000-0005-0000-0000-0000B0000000}"/>
    <cellStyle name="Финансовый 2 2 2 2 2 2 2 2" xfId="937" xr:uid="{00000000-0005-0000-0000-0000B1000000}"/>
    <cellStyle name="Финансовый 2 2 2 2 2 2 3" xfId="698" xr:uid="{00000000-0005-0000-0000-0000B2000000}"/>
    <cellStyle name="Финансовый 2 2 2 2 2 3" xfId="363" xr:uid="{00000000-0005-0000-0000-0000B3000000}"/>
    <cellStyle name="Финансовый 2 2 2 2 2 3 2" xfId="839" xr:uid="{00000000-0005-0000-0000-0000B4000000}"/>
    <cellStyle name="Финансовый 2 2 2 2 2 4" xfId="600" xr:uid="{00000000-0005-0000-0000-0000B5000000}"/>
    <cellStyle name="Финансовый 2 2 2 2 3" xfId="175" xr:uid="{00000000-0005-0000-0000-0000B6000000}"/>
    <cellStyle name="Финансовый 2 2 2 2 3 2" xfId="414" xr:uid="{00000000-0005-0000-0000-0000B7000000}"/>
    <cellStyle name="Финансовый 2 2 2 2 3 2 2" xfId="890" xr:uid="{00000000-0005-0000-0000-0000B8000000}"/>
    <cellStyle name="Финансовый 2 2 2 2 3 3" xfId="651" xr:uid="{00000000-0005-0000-0000-0000B9000000}"/>
    <cellStyle name="Финансовый 2 2 2 2 4" xfId="266" xr:uid="{00000000-0005-0000-0000-0000BA000000}"/>
    <cellStyle name="Финансовый 2 2 2 2 4 2" xfId="505" xr:uid="{00000000-0005-0000-0000-0000BB000000}"/>
    <cellStyle name="Финансовый 2 2 2 2 4 2 2" xfId="981" xr:uid="{00000000-0005-0000-0000-0000BC000000}"/>
    <cellStyle name="Финансовый 2 2 2 2 4 3" xfId="742" xr:uid="{00000000-0005-0000-0000-0000BD000000}"/>
    <cellStyle name="Финансовый 2 2 2 2 5" xfId="316" xr:uid="{00000000-0005-0000-0000-0000BE000000}"/>
    <cellStyle name="Финансовый 2 2 2 2 5 2" xfId="792" xr:uid="{00000000-0005-0000-0000-0000BF000000}"/>
    <cellStyle name="Финансовый 2 2 2 2 6" xfId="553" xr:uid="{00000000-0005-0000-0000-0000C0000000}"/>
    <cellStyle name="Финансовый 2 2 2 3" xfId="121" xr:uid="{00000000-0005-0000-0000-0000C1000000}"/>
    <cellStyle name="Финансовый 2 2 2 3 2" xfId="233" xr:uid="{00000000-0005-0000-0000-0000C2000000}"/>
    <cellStyle name="Финансовый 2 2 2 3 2 2" xfId="472" xr:uid="{00000000-0005-0000-0000-0000C3000000}"/>
    <cellStyle name="Финансовый 2 2 2 3 2 2 2" xfId="948" xr:uid="{00000000-0005-0000-0000-0000C4000000}"/>
    <cellStyle name="Финансовый 2 2 2 3 2 3" xfId="709" xr:uid="{00000000-0005-0000-0000-0000C5000000}"/>
    <cellStyle name="Финансовый 2 2 2 3 3" xfId="277" xr:uid="{00000000-0005-0000-0000-0000C6000000}"/>
    <cellStyle name="Финансовый 2 2 2 3 3 2" xfId="516" xr:uid="{00000000-0005-0000-0000-0000C7000000}"/>
    <cellStyle name="Финансовый 2 2 2 3 3 2 2" xfId="992" xr:uid="{00000000-0005-0000-0000-0000C8000000}"/>
    <cellStyle name="Финансовый 2 2 2 3 3 3" xfId="753" xr:uid="{00000000-0005-0000-0000-0000C9000000}"/>
    <cellStyle name="Финансовый 2 2 2 3 4" xfId="374" xr:uid="{00000000-0005-0000-0000-0000CA000000}"/>
    <cellStyle name="Финансовый 2 2 2 3 4 2" xfId="850" xr:uid="{00000000-0005-0000-0000-0000CB000000}"/>
    <cellStyle name="Финансовый 2 2 2 3 5" xfId="611" xr:uid="{00000000-0005-0000-0000-0000CC000000}"/>
    <cellStyle name="Финансовый 2 2 2 4" xfId="96" xr:uid="{00000000-0005-0000-0000-0000CD000000}"/>
    <cellStyle name="Финансовый 2 2 2 4 2" xfId="212" xr:uid="{00000000-0005-0000-0000-0000CE000000}"/>
    <cellStyle name="Финансовый 2 2 2 4 2 2" xfId="451" xr:uid="{00000000-0005-0000-0000-0000CF000000}"/>
    <cellStyle name="Финансовый 2 2 2 4 2 2 2" xfId="927" xr:uid="{00000000-0005-0000-0000-0000D0000000}"/>
    <cellStyle name="Финансовый 2 2 2 4 2 3" xfId="688" xr:uid="{00000000-0005-0000-0000-0000D1000000}"/>
    <cellStyle name="Финансовый 2 2 2 4 3" xfId="353" xr:uid="{00000000-0005-0000-0000-0000D2000000}"/>
    <cellStyle name="Финансовый 2 2 2 4 3 2" xfId="829" xr:uid="{00000000-0005-0000-0000-0000D3000000}"/>
    <cellStyle name="Финансовый 2 2 2 4 4" xfId="590" xr:uid="{00000000-0005-0000-0000-0000D4000000}"/>
    <cellStyle name="Финансовый 2 2 2 5" xfId="153" xr:uid="{00000000-0005-0000-0000-0000D5000000}"/>
    <cellStyle name="Финансовый 2 2 2 5 2" xfId="392" xr:uid="{00000000-0005-0000-0000-0000D6000000}"/>
    <cellStyle name="Финансовый 2 2 2 5 2 2" xfId="868" xr:uid="{00000000-0005-0000-0000-0000D7000000}"/>
    <cellStyle name="Финансовый 2 2 2 5 3" xfId="629" xr:uid="{00000000-0005-0000-0000-0000D8000000}"/>
    <cellStyle name="Финансовый 2 2 2 6" xfId="256" xr:uid="{00000000-0005-0000-0000-0000D9000000}"/>
    <cellStyle name="Финансовый 2 2 2 6 2" xfId="495" xr:uid="{00000000-0005-0000-0000-0000DA000000}"/>
    <cellStyle name="Финансовый 2 2 2 6 2 2" xfId="971" xr:uid="{00000000-0005-0000-0000-0000DB000000}"/>
    <cellStyle name="Финансовый 2 2 2 6 3" xfId="732" xr:uid="{00000000-0005-0000-0000-0000DC000000}"/>
    <cellStyle name="Финансовый 2 2 2 7" xfId="294" xr:uid="{00000000-0005-0000-0000-0000DD000000}"/>
    <cellStyle name="Финансовый 2 2 2 7 2" xfId="770" xr:uid="{00000000-0005-0000-0000-0000DE000000}"/>
    <cellStyle name="Финансовый 2 2 2 8" xfId="531" xr:uid="{00000000-0005-0000-0000-0000DF000000}"/>
    <cellStyle name="Финансовый 2 2 3" xfId="29" xr:uid="{00000000-0005-0000-0000-0000E0000000}"/>
    <cellStyle name="Финансовый 2 2 3 2" xfId="89" xr:uid="{00000000-0005-0000-0000-0000E1000000}"/>
    <cellStyle name="Финансовый 2 2 3 2 2" xfId="206" xr:uid="{00000000-0005-0000-0000-0000E2000000}"/>
    <cellStyle name="Финансовый 2 2 3 2 2 2" xfId="445" xr:uid="{00000000-0005-0000-0000-0000E3000000}"/>
    <cellStyle name="Финансовый 2 2 3 2 2 2 2" xfId="921" xr:uid="{00000000-0005-0000-0000-0000E4000000}"/>
    <cellStyle name="Финансовый 2 2 3 2 2 3" xfId="682" xr:uid="{00000000-0005-0000-0000-0000E5000000}"/>
    <cellStyle name="Финансовый 2 2 3 2 3" xfId="347" xr:uid="{00000000-0005-0000-0000-0000E6000000}"/>
    <cellStyle name="Финансовый 2 2 3 2 3 2" xfId="823" xr:uid="{00000000-0005-0000-0000-0000E7000000}"/>
    <cellStyle name="Финансовый 2 2 3 2 4" xfId="584" xr:uid="{00000000-0005-0000-0000-0000E8000000}"/>
    <cellStyle name="Финансовый 2 2 3 3" xfId="168" xr:uid="{00000000-0005-0000-0000-0000E9000000}"/>
    <cellStyle name="Финансовый 2 2 3 3 2" xfId="407" xr:uid="{00000000-0005-0000-0000-0000EA000000}"/>
    <cellStyle name="Финансовый 2 2 3 3 2 2" xfId="883" xr:uid="{00000000-0005-0000-0000-0000EB000000}"/>
    <cellStyle name="Финансовый 2 2 3 3 3" xfId="644" xr:uid="{00000000-0005-0000-0000-0000EC000000}"/>
    <cellStyle name="Финансовый 2 2 3 4" xfId="250" xr:uid="{00000000-0005-0000-0000-0000ED000000}"/>
    <cellStyle name="Финансовый 2 2 3 4 2" xfId="489" xr:uid="{00000000-0005-0000-0000-0000EE000000}"/>
    <cellStyle name="Финансовый 2 2 3 4 2 2" xfId="965" xr:uid="{00000000-0005-0000-0000-0000EF000000}"/>
    <cellStyle name="Финансовый 2 2 3 4 3" xfId="726" xr:uid="{00000000-0005-0000-0000-0000F0000000}"/>
    <cellStyle name="Финансовый 2 2 3 5" xfId="309" xr:uid="{00000000-0005-0000-0000-0000F1000000}"/>
    <cellStyle name="Финансовый 2 2 3 5 2" xfId="785" xr:uid="{00000000-0005-0000-0000-0000F2000000}"/>
    <cellStyle name="Финансовый 2 2 3 6" xfId="546" xr:uid="{00000000-0005-0000-0000-0000F3000000}"/>
    <cellStyle name="Финансовый 2 2 4" xfId="101" xr:uid="{00000000-0005-0000-0000-0000F4000000}"/>
    <cellStyle name="Финансовый 2 2 4 2" xfId="216" xr:uid="{00000000-0005-0000-0000-0000F5000000}"/>
    <cellStyle name="Финансовый 2 2 4 2 2" xfId="455" xr:uid="{00000000-0005-0000-0000-0000F6000000}"/>
    <cellStyle name="Финансовый 2 2 4 2 2 2" xfId="931" xr:uid="{00000000-0005-0000-0000-0000F7000000}"/>
    <cellStyle name="Финансовый 2 2 4 2 3" xfId="692" xr:uid="{00000000-0005-0000-0000-0000F8000000}"/>
    <cellStyle name="Финансовый 2 2 4 3" xfId="260" xr:uid="{00000000-0005-0000-0000-0000F9000000}"/>
    <cellStyle name="Финансовый 2 2 4 3 2" xfId="499" xr:uid="{00000000-0005-0000-0000-0000FA000000}"/>
    <cellStyle name="Финансовый 2 2 4 3 2 2" xfId="975" xr:uid="{00000000-0005-0000-0000-0000FB000000}"/>
    <cellStyle name="Финансовый 2 2 4 3 3" xfId="736" xr:uid="{00000000-0005-0000-0000-0000FC000000}"/>
    <cellStyle name="Финансовый 2 2 4 4" xfId="357" xr:uid="{00000000-0005-0000-0000-0000FD000000}"/>
    <cellStyle name="Финансовый 2 2 4 4 2" xfId="833" xr:uid="{00000000-0005-0000-0000-0000FE000000}"/>
    <cellStyle name="Финансовый 2 2 4 5" xfId="594" xr:uid="{00000000-0005-0000-0000-0000FF000000}"/>
    <cellStyle name="Финансовый 2 2 5" xfId="114" xr:uid="{00000000-0005-0000-0000-000000010000}"/>
    <cellStyle name="Финансовый 2 2 5 2" xfId="227" xr:uid="{00000000-0005-0000-0000-000001010000}"/>
    <cellStyle name="Финансовый 2 2 5 2 2" xfId="466" xr:uid="{00000000-0005-0000-0000-000002010000}"/>
    <cellStyle name="Финансовый 2 2 5 2 2 2" xfId="942" xr:uid="{00000000-0005-0000-0000-000003010000}"/>
    <cellStyle name="Финансовый 2 2 5 2 3" xfId="703" xr:uid="{00000000-0005-0000-0000-000004010000}"/>
    <cellStyle name="Финансовый 2 2 5 3" xfId="271" xr:uid="{00000000-0005-0000-0000-000005010000}"/>
    <cellStyle name="Финансовый 2 2 5 3 2" xfId="510" xr:uid="{00000000-0005-0000-0000-000006010000}"/>
    <cellStyle name="Финансовый 2 2 5 3 2 2" xfId="986" xr:uid="{00000000-0005-0000-0000-000007010000}"/>
    <cellStyle name="Финансовый 2 2 5 3 3" xfId="747" xr:uid="{00000000-0005-0000-0000-000008010000}"/>
    <cellStyle name="Финансовый 2 2 5 4" xfId="368" xr:uid="{00000000-0005-0000-0000-000009010000}"/>
    <cellStyle name="Финансовый 2 2 5 4 2" xfId="844" xr:uid="{00000000-0005-0000-0000-00000A010000}"/>
    <cellStyle name="Финансовый 2 2 5 5" xfId="605" xr:uid="{00000000-0005-0000-0000-00000B010000}"/>
    <cellStyle name="Финансовый 2 2 6" xfId="125" xr:uid="{00000000-0005-0000-0000-00000C010000}"/>
    <cellStyle name="Финансовый 2 2 6 2" xfId="237" xr:uid="{00000000-0005-0000-0000-00000D010000}"/>
    <cellStyle name="Финансовый 2 2 6 2 2" xfId="476" xr:uid="{00000000-0005-0000-0000-00000E010000}"/>
    <cellStyle name="Финансовый 2 2 6 2 2 2" xfId="952" xr:uid="{00000000-0005-0000-0000-00000F010000}"/>
    <cellStyle name="Финансовый 2 2 6 2 3" xfId="713" xr:uid="{00000000-0005-0000-0000-000010010000}"/>
    <cellStyle name="Финансовый 2 2 6 3" xfId="281" xr:uid="{00000000-0005-0000-0000-000011010000}"/>
    <cellStyle name="Финансовый 2 2 6 3 2" xfId="520" xr:uid="{00000000-0005-0000-0000-000012010000}"/>
    <cellStyle name="Финансовый 2 2 6 3 2 2" xfId="996" xr:uid="{00000000-0005-0000-0000-000013010000}"/>
    <cellStyle name="Финансовый 2 2 6 3 3" xfId="757" xr:uid="{00000000-0005-0000-0000-000014010000}"/>
    <cellStyle name="Финансовый 2 2 6 4" xfId="378" xr:uid="{00000000-0005-0000-0000-000015010000}"/>
    <cellStyle name="Финансовый 2 2 6 4 2" xfId="854" xr:uid="{00000000-0005-0000-0000-000016010000}"/>
    <cellStyle name="Финансовый 2 2 6 5" xfId="615" xr:uid="{00000000-0005-0000-0000-000017010000}"/>
    <cellStyle name="Финансовый 2 2 7" xfId="76" xr:uid="{00000000-0005-0000-0000-000018010000}"/>
    <cellStyle name="Финансовый 2 2 7 2" xfId="202" xr:uid="{00000000-0005-0000-0000-000019010000}"/>
    <cellStyle name="Финансовый 2 2 7 2 2" xfId="441" xr:uid="{00000000-0005-0000-0000-00001A010000}"/>
    <cellStyle name="Финансовый 2 2 7 2 2 2" xfId="917" xr:uid="{00000000-0005-0000-0000-00001B010000}"/>
    <cellStyle name="Финансовый 2 2 7 2 3" xfId="678" xr:uid="{00000000-0005-0000-0000-00001C010000}"/>
    <cellStyle name="Финансовый 2 2 7 3" xfId="343" xr:uid="{00000000-0005-0000-0000-00001D010000}"/>
    <cellStyle name="Финансовый 2 2 7 3 2" xfId="819" xr:uid="{00000000-0005-0000-0000-00001E010000}"/>
    <cellStyle name="Финансовый 2 2 7 4" xfId="580" xr:uid="{00000000-0005-0000-0000-00001F010000}"/>
    <cellStyle name="Финансовый 2 2 8" xfId="146" xr:uid="{00000000-0005-0000-0000-000020010000}"/>
    <cellStyle name="Финансовый 2 2 8 2" xfId="385" xr:uid="{00000000-0005-0000-0000-000021010000}"/>
    <cellStyle name="Финансовый 2 2 8 2 2" xfId="861" xr:uid="{00000000-0005-0000-0000-000022010000}"/>
    <cellStyle name="Финансовый 2 2 8 3" xfId="622" xr:uid="{00000000-0005-0000-0000-000023010000}"/>
    <cellStyle name="Финансовый 2 2 9" xfId="246" xr:uid="{00000000-0005-0000-0000-000024010000}"/>
    <cellStyle name="Финансовый 2 2 9 2" xfId="485" xr:uid="{00000000-0005-0000-0000-000025010000}"/>
    <cellStyle name="Финансовый 2 2 9 2 2" xfId="961" xr:uid="{00000000-0005-0000-0000-000026010000}"/>
    <cellStyle name="Финансовый 2 2 9 3" xfId="722" xr:uid="{00000000-0005-0000-0000-000027010000}"/>
    <cellStyle name="Финансовый 2 20" xfId="285" xr:uid="{00000000-0005-0000-0000-000028010000}"/>
    <cellStyle name="Финансовый 2 20 2" xfId="761" xr:uid="{00000000-0005-0000-0000-000029010000}"/>
    <cellStyle name="Финансовый 2 21" xfId="522" xr:uid="{00000000-0005-0000-0000-00002A010000}"/>
    <cellStyle name="Финансовый 2 22" xfId="998" xr:uid="{00000000-0005-0000-0000-00002B010000}"/>
    <cellStyle name="Финансовый 2 23" xfId="1000" xr:uid="{00000000-0005-0000-0000-00002C010000}"/>
    <cellStyle name="Финансовый 2 3" xfId="9" xr:uid="{00000000-0005-0000-0000-00002D010000}"/>
    <cellStyle name="Финансовый 2 3 2" xfId="16" xr:uid="{00000000-0005-0000-0000-00002E010000}"/>
    <cellStyle name="Финансовый 2 3 2 2" xfId="38" xr:uid="{00000000-0005-0000-0000-00002F010000}"/>
    <cellStyle name="Финансовый 2 3 2 2 2" xfId="177" xr:uid="{00000000-0005-0000-0000-000030010000}"/>
    <cellStyle name="Финансовый 2 3 2 2 2 2" xfId="416" xr:uid="{00000000-0005-0000-0000-000031010000}"/>
    <cellStyle name="Финансовый 2 3 2 2 2 2 2" xfId="892" xr:uid="{00000000-0005-0000-0000-000032010000}"/>
    <cellStyle name="Финансовый 2 3 2 2 2 3" xfId="653" xr:uid="{00000000-0005-0000-0000-000033010000}"/>
    <cellStyle name="Финансовый 2 3 2 2 3" xfId="318" xr:uid="{00000000-0005-0000-0000-000034010000}"/>
    <cellStyle name="Финансовый 2 3 2 2 3 2" xfId="794" xr:uid="{00000000-0005-0000-0000-000035010000}"/>
    <cellStyle name="Финансовый 2 3 2 2 4" xfId="555" xr:uid="{00000000-0005-0000-0000-000036010000}"/>
    <cellStyle name="Финансовый 2 3 2 3" xfId="103" xr:uid="{00000000-0005-0000-0000-000037010000}"/>
    <cellStyle name="Финансовый 2 3 2 3 2" xfId="218" xr:uid="{00000000-0005-0000-0000-000038010000}"/>
    <cellStyle name="Финансовый 2 3 2 3 2 2" xfId="457" xr:uid="{00000000-0005-0000-0000-000039010000}"/>
    <cellStyle name="Финансовый 2 3 2 3 2 2 2" xfId="933" xr:uid="{00000000-0005-0000-0000-00003A010000}"/>
    <cellStyle name="Финансовый 2 3 2 3 2 3" xfId="694" xr:uid="{00000000-0005-0000-0000-00003B010000}"/>
    <cellStyle name="Финансовый 2 3 2 3 3" xfId="359" xr:uid="{00000000-0005-0000-0000-00003C010000}"/>
    <cellStyle name="Финансовый 2 3 2 3 3 2" xfId="835" xr:uid="{00000000-0005-0000-0000-00003D010000}"/>
    <cellStyle name="Финансовый 2 3 2 3 4" xfId="596" xr:uid="{00000000-0005-0000-0000-00003E010000}"/>
    <cellStyle name="Финансовый 2 3 2 4" xfId="155" xr:uid="{00000000-0005-0000-0000-00003F010000}"/>
    <cellStyle name="Финансовый 2 3 2 4 2" xfId="394" xr:uid="{00000000-0005-0000-0000-000040010000}"/>
    <cellStyle name="Финансовый 2 3 2 4 2 2" xfId="870" xr:uid="{00000000-0005-0000-0000-000041010000}"/>
    <cellStyle name="Финансовый 2 3 2 4 3" xfId="631" xr:uid="{00000000-0005-0000-0000-000042010000}"/>
    <cellStyle name="Финансовый 2 3 2 5" xfId="262" xr:uid="{00000000-0005-0000-0000-000043010000}"/>
    <cellStyle name="Финансовый 2 3 2 5 2" xfId="501" xr:uid="{00000000-0005-0000-0000-000044010000}"/>
    <cellStyle name="Финансовый 2 3 2 5 2 2" xfId="977" xr:uid="{00000000-0005-0000-0000-000045010000}"/>
    <cellStyle name="Финансовый 2 3 2 5 3" xfId="738" xr:uid="{00000000-0005-0000-0000-000046010000}"/>
    <cellStyle name="Финансовый 2 3 2 6" xfId="296" xr:uid="{00000000-0005-0000-0000-000047010000}"/>
    <cellStyle name="Финансовый 2 3 2 6 2" xfId="772" xr:uid="{00000000-0005-0000-0000-000048010000}"/>
    <cellStyle name="Финансовый 2 3 2 7" xfId="533" xr:uid="{00000000-0005-0000-0000-000049010000}"/>
    <cellStyle name="Финансовый 2 3 3" xfId="31" xr:uid="{00000000-0005-0000-0000-00004A010000}"/>
    <cellStyle name="Финансовый 2 3 3 2" xfId="116" xr:uid="{00000000-0005-0000-0000-00004B010000}"/>
    <cellStyle name="Финансовый 2 3 3 2 2" xfId="229" xr:uid="{00000000-0005-0000-0000-00004C010000}"/>
    <cellStyle name="Финансовый 2 3 3 2 2 2" xfId="468" xr:uid="{00000000-0005-0000-0000-00004D010000}"/>
    <cellStyle name="Финансовый 2 3 3 2 2 2 2" xfId="944" xr:uid="{00000000-0005-0000-0000-00004E010000}"/>
    <cellStyle name="Финансовый 2 3 3 2 2 3" xfId="705" xr:uid="{00000000-0005-0000-0000-00004F010000}"/>
    <cellStyle name="Финансовый 2 3 3 2 3" xfId="370" xr:uid="{00000000-0005-0000-0000-000050010000}"/>
    <cellStyle name="Финансовый 2 3 3 2 3 2" xfId="846" xr:uid="{00000000-0005-0000-0000-000051010000}"/>
    <cellStyle name="Финансовый 2 3 3 2 4" xfId="607" xr:uid="{00000000-0005-0000-0000-000052010000}"/>
    <cellStyle name="Финансовый 2 3 3 3" xfId="170" xr:uid="{00000000-0005-0000-0000-000053010000}"/>
    <cellStyle name="Финансовый 2 3 3 3 2" xfId="409" xr:uid="{00000000-0005-0000-0000-000054010000}"/>
    <cellStyle name="Финансовый 2 3 3 3 2 2" xfId="885" xr:uid="{00000000-0005-0000-0000-000055010000}"/>
    <cellStyle name="Финансовый 2 3 3 3 3" xfId="646" xr:uid="{00000000-0005-0000-0000-000056010000}"/>
    <cellStyle name="Финансовый 2 3 3 4" xfId="273" xr:uid="{00000000-0005-0000-0000-000057010000}"/>
    <cellStyle name="Финансовый 2 3 3 4 2" xfId="512" xr:uid="{00000000-0005-0000-0000-000058010000}"/>
    <cellStyle name="Финансовый 2 3 3 4 2 2" xfId="988" xr:uid="{00000000-0005-0000-0000-000059010000}"/>
    <cellStyle name="Финансовый 2 3 3 4 3" xfId="749" xr:uid="{00000000-0005-0000-0000-00005A010000}"/>
    <cellStyle name="Финансовый 2 3 3 5" xfId="311" xr:uid="{00000000-0005-0000-0000-00005B010000}"/>
    <cellStyle name="Финансовый 2 3 3 5 2" xfId="787" xr:uid="{00000000-0005-0000-0000-00005C010000}"/>
    <cellStyle name="Финансовый 2 3 3 6" xfId="548" xr:uid="{00000000-0005-0000-0000-00005D010000}"/>
    <cellStyle name="Финансовый 2 3 4" xfId="91" xr:uid="{00000000-0005-0000-0000-00005E010000}"/>
    <cellStyle name="Финансовый 2 3 4 2" xfId="208" xr:uid="{00000000-0005-0000-0000-00005F010000}"/>
    <cellStyle name="Финансовый 2 3 4 2 2" xfId="447" xr:uid="{00000000-0005-0000-0000-000060010000}"/>
    <cellStyle name="Финансовый 2 3 4 2 2 2" xfId="923" xr:uid="{00000000-0005-0000-0000-000061010000}"/>
    <cellStyle name="Финансовый 2 3 4 2 3" xfId="684" xr:uid="{00000000-0005-0000-0000-000062010000}"/>
    <cellStyle name="Финансовый 2 3 4 3" xfId="349" xr:uid="{00000000-0005-0000-0000-000063010000}"/>
    <cellStyle name="Финансовый 2 3 4 3 2" xfId="825" xr:uid="{00000000-0005-0000-0000-000064010000}"/>
    <cellStyle name="Финансовый 2 3 4 4" xfId="586" xr:uid="{00000000-0005-0000-0000-000065010000}"/>
    <cellStyle name="Финансовый 2 3 5" xfId="148" xr:uid="{00000000-0005-0000-0000-000066010000}"/>
    <cellStyle name="Финансовый 2 3 5 2" xfId="387" xr:uid="{00000000-0005-0000-0000-000067010000}"/>
    <cellStyle name="Финансовый 2 3 5 2 2" xfId="863" xr:uid="{00000000-0005-0000-0000-000068010000}"/>
    <cellStyle name="Финансовый 2 3 5 3" xfId="624" xr:uid="{00000000-0005-0000-0000-000069010000}"/>
    <cellStyle name="Финансовый 2 3 6" xfId="252" xr:uid="{00000000-0005-0000-0000-00006A010000}"/>
    <cellStyle name="Финансовый 2 3 6 2" xfId="491" xr:uid="{00000000-0005-0000-0000-00006B010000}"/>
    <cellStyle name="Финансовый 2 3 6 2 2" xfId="967" xr:uid="{00000000-0005-0000-0000-00006C010000}"/>
    <cellStyle name="Финансовый 2 3 6 3" xfId="728" xr:uid="{00000000-0005-0000-0000-00006D010000}"/>
    <cellStyle name="Финансовый 2 3 7" xfId="289" xr:uid="{00000000-0005-0000-0000-00006E010000}"/>
    <cellStyle name="Финансовый 2 3 7 2" xfId="765" xr:uid="{00000000-0005-0000-0000-00006F010000}"/>
    <cellStyle name="Финансовый 2 3 8" xfId="526" xr:uid="{00000000-0005-0000-0000-000070010000}"/>
    <cellStyle name="Финансовый 2 4" xfId="11" xr:uid="{00000000-0005-0000-0000-000071010000}"/>
    <cellStyle name="Финансовый 2 4 2" xfId="18" xr:uid="{00000000-0005-0000-0000-000072010000}"/>
    <cellStyle name="Финансовый 2 4 2 2" xfId="40" xr:uid="{00000000-0005-0000-0000-000073010000}"/>
    <cellStyle name="Финансовый 2 4 2 2 2" xfId="179" xr:uid="{00000000-0005-0000-0000-000074010000}"/>
    <cellStyle name="Финансовый 2 4 2 2 2 2" xfId="418" xr:uid="{00000000-0005-0000-0000-000075010000}"/>
    <cellStyle name="Финансовый 2 4 2 2 2 2 2" xfId="894" xr:uid="{00000000-0005-0000-0000-000076010000}"/>
    <cellStyle name="Финансовый 2 4 2 2 2 3" xfId="655" xr:uid="{00000000-0005-0000-0000-000077010000}"/>
    <cellStyle name="Финансовый 2 4 2 2 3" xfId="320" xr:uid="{00000000-0005-0000-0000-000078010000}"/>
    <cellStyle name="Финансовый 2 4 2 2 3 2" xfId="796" xr:uid="{00000000-0005-0000-0000-000079010000}"/>
    <cellStyle name="Финансовый 2 4 2 2 4" xfId="557" xr:uid="{00000000-0005-0000-0000-00007A010000}"/>
    <cellStyle name="Финансовый 2 4 2 3" xfId="106" xr:uid="{00000000-0005-0000-0000-00007B010000}"/>
    <cellStyle name="Финансовый 2 4 2 3 2" xfId="220" xr:uid="{00000000-0005-0000-0000-00007C010000}"/>
    <cellStyle name="Финансовый 2 4 2 3 2 2" xfId="459" xr:uid="{00000000-0005-0000-0000-00007D010000}"/>
    <cellStyle name="Финансовый 2 4 2 3 2 2 2" xfId="935" xr:uid="{00000000-0005-0000-0000-00007E010000}"/>
    <cellStyle name="Финансовый 2 4 2 3 2 3" xfId="696" xr:uid="{00000000-0005-0000-0000-00007F010000}"/>
    <cellStyle name="Финансовый 2 4 2 3 3" xfId="361" xr:uid="{00000000-0005-0000-0000-000080010000}"/>
    <cellStyle name="Финансовый 2 4 2 3 3 2" xfId="837" xr:uid="{00000000-0005-0000-0000-000081010000}"/>
    <cellStyle name="Финансовый 2 4 2 3 4" xfId="598" xr:uid="{00000000-0005-0000-0000-000082010000}"/>
    <cellStyle name="Финансовый 2 4 2 4" xfId="157" xr:uid="{00000000-0005-0000-0000-000083010000}"/>
    <cellStyle name="Финансовый 2 4 2 4 2" xfId="396" xr:uid="{00000000-0005-0000-0000-000084010000}"/>
    <cellStyle name="Финансовый 2 4 2 4 2 2" xfId="872" xr:uid="{00000000-0005-0000-0000-000085010000}"/>
    <cellStyle name="Финансовый 2 4 2 4 3" xfId="633" xr:uid="{00000000-0005-0000-0000-000086010000}"/>
    <cellStyle name="Финансовый 2 4 2 5" xfId="264" xr:uid="{00000000-0005-0000-0000-000087010000}"/>
    <cellStyle name="Финансовый 2 4 2 5 2" xfId="503" xr:uid="{00000000-0005-0000-0000-000088010000}"/>
    <cellStyle name="Финансовый 2 4 2 5 2 2" xfId="979" xr:uid="{00000000-0005-0000-0000-000089010000}"/>
    <cellStyle name="Финансовый 2 4 2 5 3" xfId="740" xr:uid="{00000000-0005-0000-0000-00008A010000}"/>
    <cellStyle name="Финансовый 2 4 2 6" xfId="298" xr:uid="{00000000-0005-0000-0000-00008B010000}"/>
    <cellStyle name="Финансовый 2 4 2 6 2" xfId="774" xr:uid="{00000000-0005-0000-0000-00008C010000}"/>
    <cellStyle name="Финансовый 2 4 2 7" xfId="535" xr:uid="{00000000-0005-0000-0000-00008D010000}"/>
    <cellStyle name="Финансовый 2 4 3" xfId="33" xr:uid="{00000000-0005-0000-0000-00008E010000}"/>
    <cellStyle name="Финансовый 2 4 3 2" xfId="119" xr:uid="{00000000-0005-0000-0000-00008F010000}"/>
    <cellStyle name="Финансовый 2 4 3 2 2" xfId="231" xr:uid="{00000000-0005-0000-0000-000090010000}"/>
    <cellStyle name="Финансовый 2 4 3 2 2 2" xfId="470" xr:uid="{00000000-0005-0000-0000-000091010000}"/>
    <cellStyle name="Финансовый 2 4 3 2 2 2 2" xfId="946" xr:uid="{00000000-0005-0000-0000-000092010000}"/>
    <cellStyle name="Финансовый 2 4 3 2 2 3" xfId="707" xr:uid="{00000000-0005-0000-0000-000093010000}"/>
    <cellStyle name="Финансовый 2 4 3 2 3" xfId="372" xr:uid="{00000000-0005-0000-0000-000094010000}"/>
    <cellStyle name="Финансовый 2 4 3 2 3 2" xfId="848" xr:uid="{00000000-0005-0000-0000-000095010000}"/>
    <cellStyle name="Финансовый 2 4 3 2 4" xfId="609" xr:uid="{00000000-0005-0000-0000-000096010000}"/>
    <cellStyle name="Финансовый 2 4 3 3" xfId="172" xr:uid="{00000000-0005-0000-0000-000097010000}"/>
    <cellStyle name="Финансовый 2 4 3 3 2" xfId="411" xr:uid="{00000000-0005-0000-0000-000098010000}"/>
    <cellStyle name="Финансовый 2 4 3 3 2 2" xfId="887" xr:uid="{00000000-0005-0000-0000-000099010000}"/>
    <cellStyle name="Финансовый 2 4 3 3 3" xfId="648" xr:uid="{00000000-0005-0000-0000-00009A010000}"/>
    <cellStyle name="Финансовый 2 4 3 4" xfId="275" xr:uid="{00000000-0005-0000-0000-00009B010000}"/>
    <cellStyle name="Финансовый 2 4 3 4 2" xfId="514" xr:uid="{00000000-0005-0000-0000-00009C010000}"/>
    <cellStyle name="Финансовый 2 4 3 4 2 2" xfId="990" xr:uid="{00000000-0005-0000-0000-00009D010000}"/>
    <cellStyle name="Финансовый 2 4 3 4 3" xfId="751" xr:uid="{00000000-0005-0000-0000-00009E010000}"/>
    <cellStyle name="Финансовый 2 4 3 5" xfId="313" xr:uid="{00000000-0005-0000-0000-00009F010000}"/>
    <cellStyle name="Финансовый 2 4 3 5 2" xfId="789" xr:uid="{00000000-0005-0000-0000-0000A0010000}"/>
    <cellStyle name="Финансовый 2 4 3 6" xfId="550" xr:uid="{00000000-0005-0000-0000-0000A1010000}"/>
    <cellStyle name="Финансовый 2 4 4" xfId="94" xr:uid="{00000000-0005-0000-0000-0000A2010000}"/>
    <cellStyle name="Финансовый 2 4 4 2" xfId="210" xr:uid="{00000000-0005-0000-0000-0000A3010000}"/>
    <cellStyle name="Финансовый 2 4 4 2 2" xfId="449" xr:uid="{00000000-0005-0000-0000-0000A4010000}"/>
    <cellStyle name="Финансовый 2 4 4 2 2 2" xfId="925" xr:uid="{00000000-0005-0000-0000-0000A5010000}"/>
    <cellStyle name="Финансовый 2 4 4 2 3" xfId="686" xr:uid="{00000000-0005-0000-0000-0000A6010000}"/>
    <cellStyle name="Финансовый 2 4 4 3" xfId="351" xr:uid="{00000000-0005-0000-0000-0000A7010000}"/>
    <cellStyle name="Финансовый 2 4 4 3 2" xfId="827" xr:uid="{00000000-0005-0000-0000-0000A8010000}"/>
    <cellStyle name="Финансовый 2 4 4 4" xfId="588" xr:uid="{00000000-0005-0000-0000-0000A9010000}"/>
    <cellStyle name="Финансовый 2 4 5" xfId="150" xr:uid="{00000000-0005-0000-0000-0000AA010000}"/>
    <cellStyle name="Финансовый 2 4 5 2" xfId="389" xr:uid="{00000000-0005-0000-0000-0000AB010000}"/>
    <cellStyle name="Финансовый 2 4 5 2 2" xfId="865" xr:uid="{00000000-0005-0000-0000-0000AC010000}"/>
    <cellStyle name="Финансовый 2 4 5 3" xfId="626" xr:uid="{00000000-0005-0000-0000-0000AD010000}"/>
    <cellStyle name="Финансовый 2 4 6" xfId="254" xr:uid="{00000000-0005-0000-0000-0000AE010000}"/>
    <cellStyle name="Финансовый 2 4 6 2" xfId="493" xr:uid="{00000000-0005-0000-0000-0000AF010000}"/>
    <cellStyle name="Финансовый 2 4 6 2 2" xfId="969" xr:uid="{00000000-0005-0000-0000-0000B0010000}"/>
    <cellStyle name="Финансовый 2 4 6 3" xfId="730" xr:uid="{00000000-0005-0000-0000-0000B1010000}"/>
    <cellStyle name="Финансовый 2 4 7" xfId="291" xr:uid="{00000000-0005-0000-0000-0000B2010000}"/>
    <cellStyle name="Финансовый 2 4 7 2" xfId="767" xr:uid="{00000000-0005-0000-0000-0000B3010000}"/>
    <cellStyle name="Финансовый 2 4 8" xfId="528" xr:uid="{00000000-0005-0000-0000-0000B4010000}"/>
    <cellStyle name="Финансовый 2 5" xfId="12" xr:uid="{00000000-0005-0000-0000-0000B5010000}"/>
    <cellStyle name="Финансовый 2 5 2" xfId="34" xr:uid="{00000000-0005-0000-0000-0000B6010000}"/>
    <cellStyle name="Финансовый 2 5 2 2" xfId="173" xr:uid="{00000000-0005-0000-0000-0000B7010000}"/>
    <cellStyle name="Финансовый 2 5 2 2 2" xfId="412" xr:uid="{00000000-0005-0000-0000-0000B8010000}"/>
    <cellStyle name="Финансовый 2 5 2 2 2 2" xfId="888" xr:uid="{00000000-0005-0000-0000-0000B9010000}"/>
    <cellStyle name="Финансовый 2 5 2 2 3" xfId="649" xr:uid="{00000000-0005-0000-0000-0000BA010000}"/>
    <cellStyle name="Финансовый 2 5 2 3" xfId="314" xr:uid="{00000000-0005-0000-0000-0000BB010000}"/>
    <cellStyle name="Финансовый 2 5 2 3 2" xfId="790" xr:uid="{00000000-0005-0000-0000-0000BC010000}"/>
    <cellStyle name="Финансовый 2 5 2 4" xfId="551" xr:uid="{00000000-0005-0000-0000-0000BD010000}"/>
    <cellStyle name="Финансовый 2 5 3" xfId="87" xr:uid="{00000000-0005-0000-0000-0000BE010000}"/>
    <cellStyle name="Финансовый 2 5 3 2" xfId="204" xr:uid="{00000000-0005-0000-0000-0000BF010000}"/>
    <cellStyle name="Финансовый 2 5 3 2 2" xfId="443" xr:uid="{00000000-0005-0000-0000-0000C0010000}"/>
    <cellStyle name="Финансовый 2 5 3 2 2 2" xfId="919" xr:uid="{00000000-0005-0000-0000-0000C1010000}"/>
    <cellStyle name="Финансовый 2 5 3 2 3" xfId="680" xr:uid="{00000000-0005-0000-0000-0000C2010000}"/>
    <cellStyle name="Финансовый 2 5 3 3" xfId="345" xr:uid="{00000000-0005-0000-0000-0000C3010000}"/>
    <cellStyle name="Финансовый 2 5 3 3 2" xfId="821" xr:uid="{00000000-0005-0000-0000-0000C4010000}"/>
    <cellStyle name="Финансовый 2 5 3 4" xfId="582" xr:uid="{00000000-0005-0000-0000-0000C5010000}"/>
    <cellStyle name="Финансовый 2 5 4" xfId="151" xr:uid="{00000000-0005-0000-0000-0000C6010000}"/>
    <cellStyle name="Финансовый 2 5 4 2" xfId="390" xr:uid="{00000000-0005-0000-0000-0000C7010000}"/>
    <cellStyle name="Финансовый 2 5 4 2 2" xfId="866" xr:uid="{00000000-0005-0000-0000-0000C8010000}"/>
    <cellStyle name="Финансовый 2 5 4 3" xfId="627" xr:uid="{00000000-0005-0000-0000-0000C9010000}"/>
    <cellStyle name="Финансовый 2 5 5" xfId="248" xr:uid="{00000000-0005-0000-0000-0000CA010000}"/>
    <cellStyle name="Финансовый 2 5 5 2" xfId="487" xr:uid="{00000000-0005-0000-0000-0000CB010000}"/>
    <cellStyle name="Финансовый 2 5 5 2 2" xfId="963" xr:uid="{00000000-0005-0000-0000-0000CC010000}"/>
    <cellStyle name="Финансовый 2 5 5 3" xfId="724" xr:uid="{00000000-0005-0000-0000-0000CD010000}"/>
    <cellStyle name="Финансовый 2 5 6" xfId="292" xr:uid="{00000000-0005-0000-0000-0000CE010000}"/>
    <cellStyle name="Финансовый 2 5 6 2" xfId="768" xr:uid="{00000000-0005-0000-0000-0000CF010000}"/>
    <cellStyle name="Финансовый 2 5 7" xfId="529" xr:uid="{00000000-0005-0000-0000-0000D0010000}"/>
    <cellStyle name="Финансовый 2 6" xfId="20" xr:uid="{00000000-0005-0000-0000-0000D1010000}"/>
    <cellStyle name="Финансовый 2 6 2" xfId="42" xr:uid="{00000000-0005-0000-0000-0000D2010000}"/>
    <cellStyle name="Финансовый 2 6 2 2" xfId="181" xr:uid="{00000000-0005-0000-0000-0000D3010000}"/>
    <cellStyle name="Финансовый 2 6 2 2 2" xfId="420" xr:uid="{00000000-0005-0000-0000-0000D4010000}"/>
    <cellStyle name="Финансовый 2 6 2 2 2 2" xfId="896" xr:uid="{00000000-0005-0000-0000-0000D5010000}"/>
    <cellStyle name="Финансовый 2 6 2 2 3" xfId="657" xr:uid="{00000000-0005-0000-0000-0000D6010000}"/>
    <cellStyle name="Финансовый 2 6 2 3" xfId="322" xr:uid="{00000000-0005-0000-0000-0000D7010000}"/>
    <cellStyle name="Финансовый 2 6 2 3 2" xfId="798" xr:uid="{00000000-0005-0000-0000-0000D8010000}"/>
    <cellStyle name="Финансовый 2 6 2 4" xfId="559" xr:uid="{00000000-0005-0000-0000-0000D9010000}"/>
    <cellStyle name="Финансовый 2 6 3" xfId="99" xr:uid="{00000000-0005-0000-0000-0000DA010000}"/>
    <cellStyle name="Финансовый 2 6 3 2" xfId="214" xr:uid="{00000000-0005-0000-0000-0000DB010000}"/>
    <cellStyle name="Финансовый 2 6 3 2 2" xfId="453" xr:uid="{00000000-0005-0000-0000-0000DC010000}"/>
    <cellStyle name="Финансовый 2 6 3 2 2 2" xfId="929" xr:uid="{00000000-0005-0000-0000-0000DD010000}"/>
    <cellStyle name="Финансовый 2 6 3 2 3" xfId="690" xr:uid="{00000000-0005-0000-0000-0000DE010000}"/>
    <cellStyle name="Финансовый 2 6 3 3" xfId="355" xr:uid="{00000000-0005-0000-0000-0000DF010000}"/>
    <cellStyle name="Финансовый 2 6 3 3 2" xfId="831" xr:uid="{00000000-0005-0000-0000-0000E0010000}"/>
    <cellStyle name="Финансовый 2 6 3 4" xfId="592" xr:uid="{00000000-0005-0000-0000-0000E1010000}"/>
    <cellStyle name="Финансовый 2 6 4" xfId="159" xr:uid="{00000000-0005-0000-0000-0000E2010000}"/>
    <cellStyle name="Финансовый 2 6 4 2" xfId="398" xr:uid="{00000000-0005-0000-0000-0000E3010000}"/>
    <cellStyle name="Финансовый 2 6 4 2 2" xfId="874" xr:uid="{00000000-0005-0000-0000-0000E4010000}"/>
    <cellStyle name="Финансовый 2 6 4 3" xfId="635" xr:uid="{00000000-0005-0000-0000-0000E5010000}"/>
    <cellStyle name="Финансовый 2 6 5" xfId="258" xr:uid="{00000000-0005-0000-0000-0000E6010000}"/>
    <cellStyle name="Финансовый 2 6 5 2" xfId="497" xr:uid="{00000000-0005-0000-0000-0000E7010000}"/>
    <cellStyle name="Финансовый 2 6 5 2 2" xfId="973" xr:uid="{00000000-0005-0000-0000-0000E8010000}"/>
    <cellStyle name="Финансовый 2 6 5 3" xfId="734" xr:uid="{00000000-0005-0000-0000-0000E9010000}"/>
    <cellStyle name="Финансовый 2 6 6" xfId="300" xr:uid="{00000000-0005-0000-0000-0000EA010000}"/>
    <cellStyle name="Финансовый 2 6 6 2" xfId="776" xr:uid="{00000000-0005-0000-0000-0000EB010000}"/>
    <cellStyle name="Финансовый 2 6 7" xfId="537" xr:uid="{00000000-0005-0000-0000-0000EC010000}"/>
    <cellStyle name="Финансовый 2 7" xfId="22" xr:uid="{00000000-0005-0000-0000-0000ED010000}"/>
    <cellStyle name="Финансовый 2 7 2" xfId="44" xr:uid="{00000000-0005-0000-0000-0000EE010000}"/>
    <cellStyle name="Финансовый 2 7 2 2" xfId="183" xr:uid="{00000000-0005-0000-0000-0000EF010000}"/>
    <cellStyle name="Финансовый 2 7 2 2 2" xfId="422" xr:uid="{00000000-0005-0000-0000-0000F0010000}"/>
    <cellStyle name="Финансовый 2 7 2 2 2 2" xfId="898" xr:uid="{00000000-0005-0000-0000-0000F1010000}"/>
    <cellStyle name="Финансовый 2 7 2 2 3" xfId="659" xr:uid="{00000000-0005-0000-0000-0000F2010000}"/>
    <cellStyle name="Финансовый 2 7 2 3" xfId="324" xr:uid="{00000000-0005-0000-0000-0000F3010000}"/>
    <cellStyle name="Финансовый 2 7 2 3 2" xfId="800" xr:uid="{00000000-0005-0000-0000-0000F4010000}"/>
    <cellStyle name="Финансовый 2 7 2 4" xfId="561" xr:uid="{00000000-0005-0000-0000-0000F5010000}"/>
    <cellStyle name="Финансовый 2 7 3" xfId="112" xr:uid="{00000000-0005-0000-0000-0000F6010000}"/>
    <cellStyle name="Финансовый 2 7 3 2" xfId="225" xr:uid="{00000000-0005-0000-0000-0000F7010000}"/>
    <cellStyle name="Финансовый 2 7 3 2 2" xfId="464" xr:uid="{00000000-0005-0000-0000-0000F8010000}"/>
    <cellStyle name="Финансовый 2 7 3 2 2 2" xfId="940" xr:uid="{00000000-0005-0000-0000-0000F9010000}"/>
    <cellStyle name="Финансовый 2 7 3 2 3" xfId="701" xr:uid="{00000000-0005-0000-0000-0000FA010000}"/>
    <cellStyle name="Финансовый 2 7 3 3" xfId="366" xr:uid="{00000000-0005-0000-0000-0000FB010000}"/>
    <cellStyle name="Финансовый 2 7 3 3 2" xfId="842" xr:uid="{00000000-0005-0000-0000-0000FC010000}"/>
    <cellStyle name="Финансовый 2 7 3 4" xfId="603" xr:uid="{00000000-0005-0000-0000-0000FD010000}"/>
    <cellStyle name="Финансовый 2 7 4" xfId="161" xr:uid="{00000000-0005-0000-0000-0000FE010000}"/>
    <cellStyle name="Финансовый 2 7 4 2" xfId="400" xr:uid="{00000000-0005-0000-0000-0000FF010000}"/>
    <cellStyle name="Финансовый 2 7 4 2 2" xfId="876" xr:uid="{00000000-0005-0000-0000-000000020000}"/>
    <cellStyle name="Финансовый 2 7 4 3" xfId="637" xr:uid="{00000000-0005-0000-0000-000001020000}"/>
    <cellStyle name="Финансовый 2 7 5" xfId="269" xr:uid="{00000000-0005-0000-0000-000002020000}"/>
    <cellStyle name="Финансовый 2 7 5 2" xfId="508" xr:uid="{00000000-0005-0000-0000-000003020000}"/>
    <cellStyle name="Финансовый 2 7 5 2 2" xfId="984" xr:uid="{00000000-0005-0000-0000-000004020000}"/>
    <cellStyle name="Финансовый 2 7 5 3" xfId="745" xr:uid="{00000000-0005-0000-0000-000005020000}"/>
    <cellStyle name="Финансовый 2 7 6" xfId="302" xr:uid="{00000000-0005-0000-0000-000006020000}"/>
    <cellStyle name="Финансовый 2 7 6 2" xfId="778" xr:uid="{00000000-0005-0000-0000-000007020000}"/>
    <cellStyle name="Финансовый 2 7 7" xfId="539" xr:uid="{00000000-0005-0000-0000-000008020000}"/>
    <cellStyle name="Финансовый 2 8" xfId="24" xr:uid="{00000000-0005-0000-0000-000009020000}"/>
    <cellStyle name="Финансовый 2 8 2" xfId="46" xr:uid="{00000000-0005-0000-0000-00000A020000}"/>
    <cellStyle name="Финансовый 2 8 2 2" xfId="185" xr:uid="{00000000-0005-0000-0000-00000B020000}"/>
    <cellStyle name="Финансовый 2 8 2 2 2" xfId="424" xr:uid="{00000000-0005-0000-0000-00000C020000}"/>
    <cellStyle name="Финансовый 2 8 2 2 2 2" xfId="900" xr:uid="{00000000-0005-0000-0000-00000D020000}"/>
    <cellStyle name="Финансовый 2 8 2 2 3" xfId="661" xr:uid="{00000000-0005-0000-0000-00000E020000}"/>
    <cellStyle name="Финансовый 2 8 2 3" xfId="326" xr:uid="{00000000-0005-0000-0000-00000F020000}"/>
    <cellStyle name="Финансовый 2 8 2 3 2" xfId="802" xr:uid="{00000000-0005-0000-0000-000010020000}"/>
    <cellStyle name="Финансовый 2 8 2 4" xfId="563" xr:uid="{00000000-0005-0000-0000-000011020000}"/>
    <cellStyle name="Финансовый 2 8 3" xfId="123" xr:uid="{00000000-0005-0000-0000-000012020000}"/>
    <cellStyle name="Финансовый 2 8 3 2" xfId="235" xr:uid="{00000000-0005-0000-0000-000013020000}"/>
    <cellStyle name="Финансовый 2 8 3 2 2" xfId="474" xr:uid="{00000000-0005-0000-0000-000014020000}"/>
    <cellStyle name="Финансовый 2 8 3 2 2 2" xfId="950" xr:uid="{00000000-0005-0000-0000-000015020000}"/>
    <cellStyle name="Финансовый 2 8 3 2 3" xfId="711" xr:uid="{00000000-0005-0000-0000-000016020000}"/>
    <cellStyle name="Финансовый 2 8 3 3" xfId="376" xr:uid="{00000000-0005-0000-0000-000017020000}"/>
    <cellStyle name="Финансовый 2 8 3 3 2" xfId="852" xr:uid="{00000000-0005-0000-0000-000018020000}"/>
    <cellStyle name="Финансовый 2 8 3 4" xfId="613" xr:uid="{00000000-0005-0000-0000-000019020000}"/>
    <cellStyle name="Финансовый 2 8 4" xfId="163" xr:uid="{00000000-0005-0000-0000-00001A020000}"/>
    <cellStyle name="Финансовый 2 8 4 2" xfId="402" xr:uid="{00000000-0005-0000-0000-00001B020000}"/>
    <cellStyle name="Финансовый 2 8 4 2 2" xfId="878" xr:uid="{00000000-0005-0000-0000-00001C020000}"/>
    <cellStyle name="Финансовый 2 8 4 3" xfId="639" xr:uid="{00000000-0005-0000-0000-00001D020000}"/>
    <cellStyle name="Финансовый 2 8 5" xfId="279" xr:uid="{00000000-0005-0000-0000-00001E020000}"/>
    <cellStyle name="Финансовый 2 8 5 2" xfId="518" xr:uid="{00000000-0005-0000-0000-00001F020000}"/>
    <cellStyle name="Финансовый 2 8 5 2 2" xfId="994" xr:uid="{00000000-0005-0000-0000-000020020000}"/>
    <cellStyle name="Финансовый 2 8 5 3" xfId="755" xr:uid="{00000000-0005-0000-0000-000021020000}"/>
    <cellStyle name="Финансовый 2 8 6" xfId="304" xr:uid="{00000000-0005-0000-0000-000022020000}"/>
    <cellStyle name="Финансовый 2 8 6 2" xfId="780" xr:uid="{00000000-0005-0000-0000-000023020000}"/>
    <cellStyle name="Финансовый 2 8 7" xfId="541" xr:uid="{00000000-0005-0000-0000-000024020000}"/>
    <cellStyle name="Финансовый 2 9" xfId="26" xr:uid="{00000000-0005-0000-0000-000025020000}"/>
    <cellStyle name="Финансовый 2 9 2" xfId="48" xr:uid="{00000000-0005-0000-0000-000026020000}"/>
    <cellStyle name="Финансовый 2 9 2 2" xfId="187" xr:uid="{00000000-0005-0000-0000-000027020000}"/>
    <cellStyle name="Финансовый 2 9 2 2 2" xfId="426" xr:uid="{00000000-0005-0000-0000-000028020000}"/>
    <cellStyle name="Финансовый 2 9 2 2 2 2" xfId="902" xr:uid="{00000000-0005-0000-0000-000029020000}"/>
    <cellStyle name="Финансовый 2 9 2 2 3" xfId="663" xr:uid="{00000000-0005-0000-0000-00002A020000}"/>
    <cellStyle name="Финансовый 2 9 2 3" xfId="328" xr:uid="{00000000-0005-0000-0000-00002B020000}"/>
    <cellStyle name="Финансовый 2 9 2 3 2" xfId="804" xr:uid="{00000000-0005-0000-0000-00002C020000}"/>
    <cellStyle name="Финансовый 2 9 2 4" xfId="565" xr:uid="{00000000-0005-0000-0000-00002D020000}"/>
    <cellStyle name="Финансовый 2 9 3" xfId="74" xr:uid="{00000000-0005-0000-0000-00002E020000}"/>
    <cellStyle name="Финансовый 2 9 3 2" xfId="200" xr:uid="{00000000-0005-0000-0000-00002F020000}"/>
    <cellStyle name="Финансовый 2 9 3 2 2" xfId="439" xr:uid="{00000000-0005-0000-0000-000030020000}"/>
    <cellStyle name="Финансовый 2 9 3 2 2 2" xfId="915" xr:uid="{00000000-0005-0000-0000-000031020000}"/>
    <cellStyle name="Финансовый 2 9 3 2 3" xfId="676" xr:uid="{00000000-0005-0000-0000-000032020000}"/>
    <cellStyle name="Финансовый 2 9 3 3" xfId="341" xr:uid="{00000000-0005-0000-0000-000033020000}"/>
    <cellStyle name="Финансовый 2 9 3 3 2" xfId="817" xr:uid="{00000000-0005-0000-0000-000034020000}"/>
    <cellStyle name="Финансовый 2 9 3 4" xfId="578" xr:uid="{00000000-0005-0000-0000-000035020000}"/>
    <cellStyle name="Финансовый 2 9 4" xfId="165" xr:uid="{00000000-0005-0000-0000-000036020000}"/>
    <cellStyle name="Финансовый 2 9 4 2" xfId="404" xr:uid="{00000000-0005-0000-0000-000037020000}"/>
    <cellStyle name="Финансовый 2 9 4 2 2" xfId="880" xr:uid="{00000000-0005-0000-0000-000038020000}"/>
    <cellStyle name="Финансовый 2 9 4 3" xfId="641" xr:uid="{00000000-0005-0000-0000-000039020000}"/>
    <cellStyle name="Финансовый 2 9 5" xfId="244" xr:uid="{00000000-0005-0000-0000-00003A020000}"/>
    <cellStyle name="Финансовый 2 9 5 2" xfId="483" xr:uid="{00000000-0005-0000-0000-00003B020000}"/>
    <cellStyle name="Финансовый 2 9 5 2 2" xfId="959" xr:uid="{00000000-0005-0000-0000-00003C020000}"/>
    <cellStyle name="Финансовый 2 9 5 3" xfId="720" xr:uid="{00000000-0005-0000-0000-00003D020000}"/>
    <cellStyle name="Финансовый 2 9 6" xfId="306" xr:uid="{00000000-0005-0000-0000-00003E020000}"/>
    <cellStyle name="Финансовый 2 9 6 2" xfId="782" xr:uid="{00000000-0005-0000-0000-00003F020000}"/>
    <cellStyle name="Финансовый 2 9 7" xfId="543" xr:uid="{00000000-0005-0000-0000-000040020000}"/>
    <cellStyle name="Финансовый 20" xfId="1001" xr:uid="{00000000-0005-0000-0000-000041020000}"/>
    <cellStyle name="Финансовый 3" xfId="5" xr:uid="{00000000-0005-0000-0000-000042020000}"/>
    <cellStyle name="Финансовый 3 10" xfId="73" xr:uid="{00000000-0005-0000-0000-000043020000}"/>
    <cellStyle name="Финансовый 3 10 2" xfId="199" xr:uid="{00000000-0005-0000-0000-000044020000}"/>
    <cellStyle name="Финансовый 3 10 2 2" xfId="438" xr:uid="{00000000-0005-0000-0000-000045020000}"/>
    <cellStyle name="Финансовый 3 10 2 2 2" xfId="914" xr:uid="{00000000-0005-0000-0000-000046020000}"/>
    <cellStyle name="Финансовый 3 10 2 3" xfId="675" xr:uid="{00000000-0005-0000-0000-000047020000}"/>
    <cellStyle name="Финансовый 3 10 3" xfId="243" xr:uid="{00000000-0005-0000-0000-000048020000}"/>
    <cellStyle name="Финансовый 3 10 3 2" xfId="482" xr:uid="{00000000-0005-0000-0000-000049020000}"/>
    <cellStyle name="Финансовый 3 10 3 2 2" xfId="958" xr:uid="{00000000-0005-0000-0000-00004A020000}"/>
    <cellStyle name="Финансовый 3 10 3 3" xfId="719" xr:uid="{00000000-0005-0000-0000-00004B020000}"/>
    <cellStyle name="Финансовый 3 10 4" xfId="340" xr:uid="{00000000-0005-0000-0000-00004C020000}"/>
    <cellStyle name="Финансовый 3 10 4 2" xfId="816" xr:uid="{00000000-0005-0000-0000-00004D020000}"/>
    <cellStyle name="Финансовый 3 10 5" xfId="577" xr:uid="{00000000-0005-0000-0000-00004E020000}"/>
    <cellStyle name="Финансовый 3 11" xfId="71" xr:uid="{00000000-0005-0000-0000-00004F020000}"/>
    <cellStyle name="Финансовый 3 11 2" xfId="197" xr:uid="{00000000-0005-0000-0000-000050020000}"/>
    <cellStyle name="Финансовый 3 11 2 2" xfId="436" xr:uid="{00000000-0005-0000-0000-000051020000}"/>
    <cellStyle name="Финансовый 3 11 2 2 2" xfId="912" xr:uid="{00000000-0005-0000-0000-000052020000}"/>
    <cellStyle name="Финансовый 3 11 2 3" xfId="673" xr:uid="{00000000-0005-0000-0000-000053020000}"/>
    <cellStyle name="Финансовый 3 11 3" xfId="338" xr:uid="{00000000-0005-0000-0000-000054020000}"/>
    <cellStyle name="Финансовый 3 11 3 2" xfId="814" xr:uid="{00000000-0005-0000-0000-000055020000}"/>
    <cellStyle name="Финансовый 3 11 4" xfId="575" xr:uid="{00000000-0005-0000-0000-000056020000}"/>
    <cellStyle name="Финансовый 3 12" xfId="145" xr:uid="{00000000-0005-0000-0000-000057020000}"/>
    <cellStyle name="Финансовый 3 12 2" xfId="384" xr:uid="{00000000-0005-0000-0000-000058020000}"/>
    <cellStyle name="Финансовый 3 12 2 2" xfId="860" xr:uid="{00000000-0005-0000-0000-000059020000}"/>
    <cellStyle name="Финансовый 3 12 3" xfId="621" xr:uid="{00000000-0005-0000-0000-00005A020000}"/>
    <cellStyle name="Финансовый 3 13" xfId="241" xr:uid="{00000000-0005-0000-0000-00005B020000}"/>
    <cellStyle name="Финансовый 3 13 2" xfId="480" xr:uid="{00000000-0005-0000-0000-00005C020000}"/>
    <cellStyle name="Финансовый 3 13 2 2" xfId="956" xr:uid="{00000000-0005-0000-0000-00005D020000}"/>
    <cellStyle name="Финансовый 3 13 3" xfId="717" xr:uid="{00000000-0005-0000-0000-00005E020000}"/>
    <cellStyle name="Финансовый 3 14" xfId="286" xr:uid="{00000000-0005-0000-0000-00005F020000}"/>
    <cellStyle name="Финансовый 3 14 2" xfId="762" xr:uid="{00000000-0005-0000-0000-000060020000}"/>
    <cellStyle name="Финансовый 3 15" xfId="523" xr:uid="{00000000-0005-0000-0000-000061020000}"/>
    <cellStyle name="Финансовый 3 2" xfId="13" xr:uid="{00000000-0005-0000-0000-000062020000}"/>
    <cellStyle name="Финансовый 3 2 10" xfId="293" xr:uid="{00000000-0005-0000-0000-000063020000}"/>
    <cellStyle name="Финансовый 3 2 10 2" xfId="769" xr:uid="{00000000-0005-0000-0000-000064020000}"/>
    <cellStyle name="Финансовый 3 2 11" xfId="530" xr:uid="{00000000-0005-0000-0000-000065020000}"/>
    <cellStyle name="Финансовый 3 2 2" xfId="35" xr:uid="{00000000-0005-0000-0000-000066020000}"/>
    <cellStyle name="Финансовый 3 2 2 2" xfId="109" xr:uid="{00000000-0005-0000-0000-000067020000}"/>
    <cellStyle name="Финансовый 3 2 2 2 2" xfId="223" xr:uid="{00000000-0005-0000-0000-000068020000}"/>
    <cellStyle name="Финансовый 3 2 2 2 2 2" xfId="462" xr:uid="{00000000-0005-0000-0000-000069020000}"/>
    <cellStyle name="Финансовый 3 2 2 2 2 2 2" xfId="938" xr:uid="{00000000-0005-0000-0000-00006A020000}"/>
    <cellStyle name="Финансовый 3 2 2 2 2 3" xfId="699" xr:uid="{00000000-0005-0000-0000-00006B020000}"/>
    <cellStyle name="Финансовый 3 2 2 2 3" xfId="267" xr:uid="{00000000-0005-0000-0000-00006C020000}"/>
    <cellStyle name="Финансовый 3 2 2 2 3 2" xfId="506" xr:uid="{00000000-0005-0000-0000-00006D020000}"/>
    <cellStyle name="Финансовый 3 2 2 2 3 2 2" xfId="982" xr:uid="{00000000-0005-0000-0000-00006E020000}"/>
    <cellStyle name="Финансовый 3 2 2 2 3 3" xfId="743" xr:uid="{00000000-0005-0000-0000-00006F020000}"/>
    <cellStyle name="Финансовый 3 2 2 2 4" xfId="364" xr:uid="{00000000-0005-0000-0000-000070020000}"/>
    <cellStyle name="Финансовый 3 2 2 2 4 2" xfId="840" xr:uid="{00000000-0005-0000-0000-000071020000}"/>
    <cellStyle name="Финансовый 3 2 2 2 5" xfId="601" xr:uid="{00000000-0005-0000-0000-000072020000}"/>
    <cellStyle name="Финансовый 3 2 2 3" xfId="122" xr:uid="{00000000-0005-0000-0000-000073020000}"/>
    <cellStyle name="Финансовый 3 2 2 3 2" xfId="234" xr:uid="{00000000-0005-0000-0000-000074020000}"/>
    <cellStyle name="Финансовый 3 2 2 3 2 2" xfId="473" xr:uid="{00000000-0005-0000-0000-000075020000}"/>
    <cellStyle name="Финансовый 3 2 2 3 2 2 2" xfId="949" xr:uid="{00000000-0005-0000-0000-000076020000}"/>
    <cellStyle name="Финансовый 3 2 2 3 2 3" xfId="710" xr:uid="{00000000-0005-0000-0000-000077020000}"/>
    <cellStyle name="Финансовый 3 2 2 3 3" xfId="278" xr:uid="{00000000-0005-0000-0000-000078020000}"/>
    <cellStyle name="Финансовый 3 2 2 3 3 2" xfId="517" xr:uid="{00000000-0005-0000-0000-000079020000}"/>
    <cellStyle name="Финансовый 3 2 2 3 3 2 2" xfId="993" xr:uid="{00000000-0005-0000-0000-00007A020000}"/>
    <cellStyle name="Финансовый 3 2 2 3 3 3" xfId="754" xr:uid="{00000000-0005-0000-0000-00007B020000}"/>
    <cellStyle name="Финансовый 3 2 2 3 4" xfId="375" xr:uid="{00000000-0005-0000-0000-00007C020000}"/>
    <cellStyle name="Финансовый 3 2 2 3 4 2" xfId="851" xr:uid="{00000000-0005-0000-0000-00007D020000}"/>
    <cellStyle name="Финансовый 3 2 2 3 5" xfId="612" xr:uid="{00000000-0005-0000-0000-00007E020000}"/>
    <cellStyle name="Финансовый 3 2 2 4" xfId="97" xr:uid="{00000000-0005-0000-0000-00007F020000}"/>
    <cellStyle name="Финансовый 3 2 2 4 2" xfId="213" xr:uid="{00000000-0005-0000-0000-000080020000}"/>
    <cellStyle name="Финансовый 3 2 2 4 2 2" xfId="452" xr:uid="{00000000-0005-0000-0000-000081020000}"/>
    <cellStyle name="Финансовый 3 2 2 4 2 2 2" xfId="928" xr:uid="{00000000-0005-0000-0000-000082020000}"/>
    <cellStyle name="Финансовый 3 2 2 4 2 3" xfId="689" xr:uid="{00000000-0005-0000-0000-000083020000}"/>
    <cellStyle name="Финансовый 3 2 2 4 3" xfId="354" xr:uid="{00000000-0005-0000-0000-000084020000}"/>
    <cellStyle name="Финансовый 3 2 2 4 3 2" xfId="830" xr:uid="{00000000-0005-0000-0000-000085020000}"/>
    <cellStyle name="Финансовый 3 2 2 4 4" xfId="591" xr:uid="{00000000-0005-0000-0000-000086020000}"/>
    <cellStyle name="Финансовый 3 2 2 5" xfId="174" xr:uid="{00000000-0005-0000-0000-000087020000}"/>
    <cellStyle name="Финансовый 3 2 2 5 2" xfId="413" xr:uid="{00000000-0005-0000-0000-000088020000}"/>
    <cellStyle name="Финансовый 3 2 2 5 2 2" xfId="889" xr:uid="{00000000-0005-0000-0000-000089020000}"/>
    <cellStyle name="Финансовый 3 2 2 5 3" xfId="650" xr:uid="{00000000-0005-0000-0000-00008A020000}"/>
    <cellStyle name="Финансовый 3 2 2 6" xfId="257" xr:uid="{00000000-0005-0000-0000-00008B020000}"/>
    <cellStyle name="Финансовый 3 2 2 6 2" xfId="496" xr:uid="{00000000-0005-0000-0000-00008C020000}"/>
    <cellStyle name="Финансовый 3 2 2 6 2 2" xfId="972" xr:uid="{00000000-0005-0000-0000-00008D020000}"/>
    <cellStyle name="Финансовый 3 2 2 6 3" xfId="733" xr:uid="{00000000-0005-0000-0000-00008E020000}"/>
    <cellStyle name="Финансовый 3 2 2 7" xfId="315" xr:uid="{00000000-0005-0000-0000-00008F020000}"/>
    <cellStyle name="Финансовый 3 2 2 7 2" xfId="791" xr:uid="{00000000-0005-0000-0000-000090020000}"/>
    <cellStyle name="Финансовый 3 2 2 8" xfId="552" xr:uid="{00000000-0005-0000-0000-000091020000}"/>
    <cellStyle name="Финансовый 3 2 3" xfId="90" xr:uid="{00000000-0005-0000-0000-000092020000}"/>
    <cellStyle name="Финансовый 3 2 3 2" xfId="207" xr:uid="{00000000-0005-0000-0000-000093020000}"/>
    <cellStyle name="Финансовый 3 2 3 2 2" xfId="446" xr:uid="{00000000-0005-0000-0000-000094020000}"/>
    <cellStyle name="Финансовый 3 2 3 2 2 2" xfId="922" xr:uid="{00000000-0005-0000-0000-000095020000}"/>
    <cellStyle name="Финансовый 3 2 3 2 3" xfId="683" xr:uid="{00000000-0005-0000-0000-000096020000}"/>
    <cellStyle name="Финансовый 3 2 3 3" xfId="251" xr:uid="{00000000-0005-0000-0000-000097020000}"/>
    <cellStyle name="Финансовый 3 2 3 3 2" xfId="490" xr:uid="{00000000-0005-0000-0000-000098020000}"/>
    <cellStyle name="Финансовый 3 2 3 3 2 2" xfId="966" xr:uid="{00000000-0005-0000-0000-000099020000}"/>
    <cellStyle name="Финансовый 3 2 3 3 3" xfId="727" xr:uid="{00000000-0005-0000-0000-00009A020000}"/>
    <cellStyle name="Финансовый 3 2 3 4" xfId="348" xr:uid="{00000000-0005-0000-0000-00009B020000}"/>
    <cellStyle name="Финансовый 3 2 3 4 2" xfId="824" xr:uid="{00000000-0005-0000-0000-00009C020000}"/>
    <cellStyle name="Финансовый 3 2 3 5" xfId="585" xr:uid="{00000000-0005-0000-0000-00009D020000}"/>
    <cellStyle name="Финансовый 3 2 4" xfId="102" xr:uid="{00000000-0005-0000-0000-00009E020000}"/>
    <cellStyle name="Финансовый 3 2 4 2" xfId="217" xr:uid="{00000000-0005-0000-0000-00009F020000}"/>
    <cellStyle name="Финансовый 3 2 4 2 2" xfId="456" xr:uid="{00000000-0005-0000-0000-0000A0020000}"/>
    <cellStyle name="Финансовый 3 2 4 2 2 2" xfId="932" xr:uid="{00000000-0005-0000-0000-0000A1020000}"/>
    <cellStyle name="Финансовый 3 2 4 2 3" xfId="693" xr:uid="{00000000-0005-0000-0000-0000A2020000}"/>
    <cellStyle name="Финансовый 3 2 4 3" xfId="261" xr:uid="{00000000-0005-0000-0000-0000A3020000}"/>
    <cellStyle name="Финансовый 3 2 4 3 2" xfId="500" xr:uid="{00000000-0005-0000-0000-0000A4020000}"/>
    <cellStyle name="Финансовый 3 2 4 3 2 2" xfId="976" xr:uid="{00000000-0005-0000-0000-0000A5020000}"/>
    <cellStyle name="Финансовый 3 2 4 3 3" xfId="737" xr:uid="{00000000-0005-0000-0000-0000A6020000}"/>
    <cellStyle name="Финансовый 3 2 4 4" xfId="358" xr:uid="{00000000-0005-0000-0000-0000A7020000}"/>
    <cellStyle name="Финансовый 3 2 4 4 2" xfId="834" xr:uid="{00000000-0005-0000-0000-0000A8020000}"/>
    <cellStyle name="Финансовый 3 2 4 5" xfId="595" xr:uid="{00000000-0005-0000-0000-0000A9020000}"/>
    <cellStyle name="Финансовый 3 2 5" xfId="115" xr:uid="{00000000-0005-0000-0000-0000AA020000}"/>
    <cellStyle name="Финансовый 3 2 5 2" xfId="228" xr:uid="{00000000-0005-0000-0000-0000AB020000}"/>
    <cellStyle name="Финансовый 3 2 5 2 2" xfId="467" xr:uid="{00000000-0005-0000-0000-0000AC020000}"/>
    <cellStyle name="Финансовый 3 2 5 2 2 2" xfId="943" xr:uid="{00000000-0005-0000-0000-0000AD020000}"/>
    <cellStyle name="Финансовый 3 2 5 2 3" xfId="704" xr:uid="{00000000-0005-0000-0000-0000AE020000}"/>
    <cellStyle name="Финансовый 3 2 5 3" xfId="272" xr:uid="{00000000-0005-0000-0000-0000AF020000}"/>
    <cellStyle name="Финансовый 3 2 5 3 2" xfId="511" xr:uid="{00000000-0005-0000-0000-0000B0020000}"/>
    <cellStyle name="Финансовый 3 2 5 3 2 2" xfId="987" xr:uid="{00000000-0005-0000-0000-0000B1020000}"/>
    <cellStyle name="Финансовый 3 2 5 3 3" xfId="748" xr:uid="{00000000-0005-0000-0000-0000B2020000}"/>
    <cellStyle name="Финансовый 3 2 5 4" xfId="369" xr:uid="{00000000-0005-0000-0000-0000B3020000}"/>
    <cellStyle name="Финансовый 3 2 5 4 2" xfId="845" xr:uid="{00000000-0005-0000-0000-0000B4020000}"/>
    <cellStyle name="Финансовый 3 2 5 5" xfId="606" xr:uid="{00000000-0005-0000-0000-0000B5020000}"/>
    <cellStyle name="Финансовый 3 2 6" xfId="126" xr:uid="{00000000-0005-0000-0000-0000B6020000}"/>
    <cellStyle name="Финансовый 3 2 6 2" xfId="238" xr:uid="{00000000-0005-0000-0000-0000B7020000}"/>
    <cellStyle name="Финансовый 3 2 6 2 2" xfId="477" xr:uid="{00000000-0005-0000-0000-0000B8020000}"/>
    <cellStyle name="Финансовый 3 2 6 2 2 2" xfId="953" xr:uid="{00000000-0005-0000-0000-0000B9020000}"/>
    <cellStyle name="Финансовый 3 2 6 2 3" xfId="714" xr:uid="{00000000-0005-0000-0000-0000BA020000}"/>
    <cellStyle name="Финансовый 3 2 6 3" xfId="282" xr:uid="{00000000-0005-0000-0000-0000BB020000}"/>
    <cellStyle name="Финансовый 3 2 6 3 2" xfId="521" xr:uid="{00000000-0005-0000-0000-0000BC020000}"/>
    <cellStyle name="Финансовый 3 2 6 3 2 2" xfId="997" xr:uid="{00000000-0005-0000-0000-0000BD020000}"/>
    <cellStyle name="Финансовый 3 2 6 3 3" xfId="758" xr:uid="{00000000-0005-0000-0000-0000BE020000}"/>
    <cellStyle name="Финансовый 3 2 6 4" xfId="379" xr:uid="{00000000-0005-0000-0000-0000BF020000}"/>
    <cellStyle name="Финансовый 3 2 6 4 2" xfId="855" xr:uid="{00000000-0005-0000-0000-0000C0020000}"/>
    <cellStyle name="Финансовый 3 2 6 5" xfId="616" xr:uid="{00000000-0005-0000-0000-0000C1020000}"/>
    <cellStyle name="Финансовый 3 2 7" xfId="77" xr:uid="{00000000-0005-0000-0000-0000C2020000}"/>
    <cellStyle name="Финансовый 3 2 7 2" xfId="203" xr:uid="{00000000-0005-0000-0000-0000C3020000}"/>
    <cellStyle name="Финансовый 3 2 7 2 2" xfId="442" xr:uid="{00000000-0005-0000-0000-0000C4020000}"/>
    <cellStyle name="Финансовый 3 2 7 2 2 2" xfId="918" xr:uid="{00000000-0005-0000-0000-0000C5020000}"/>
    <cellStyle name="Финансовый 3 2 7 2 3" xfId="679" xr:uid="{00000000-0005-0000-0000-0000C6020000}"/>
    <cellStyle name="Финансовый 3 2 7 3" xfId="344" xr:uid="{00000000-0005-0000-0000-0000C7020000}"/>
    <cellStyle name="Финансовый 3 2 7 3 2" xfId="820" xr:uid="{00000000-0005-0000-0000-0000C8020000}"/>
    <cellStyle name="Финансовый 3 2 7 4" xfId="581" xr:uid="{00000000-0005-0000-0000-0000C9020000}"/>
    <cellStyle name="Финансовый 3 2 8" xfId="152" xr:uid="{00000000-0005-0000-0000-0000CA020000}"/>
    <cellStyle name="Финансовый 3 2 8 2" xfId="391" xr:uid="{00000000-0005-0000-0000-0000CB020000}"/>
    <cellStyle name="Финансовый 3 2 8 2 2" xfId="867" xr:uid="{00000000-0005-0000-0000-0000CC020000}"/>
    <cellStyle name="Финансовый 3 2 8 3" xfId="628" xr:uid="{00000000-0005-0000-0000-0000CD020000}"/>
    <cellStyle name="Финансовый 3 2 9" xfId="247" xr:uid="{00000000-0005-0000-0000-0000CE020000}"/>
    <cellStyle name="Финансовый 3 2 9 2" xfId="486" xr:uid="{00000000-0005-0000-0000-0000CF020000}"/>
    <cellStyle name="Финансовый 3 2 9 2 2" xfId="962" xr:uid="{00000000-0005-0000-0000-0000D0020000}"/>
    <cellStyle name="Финансовый 3 2 9 3" xfId="723" xr:uid="{00000000-0005-0000-0000-0000D1020000}"/>
    <cellStyle name="Финансовый 3 3" xfId="28" xr:uid="{00000000-0005-0000-0000-0000D2020000}"/>
    <cellStyle name="Финансовый 3 3 2" xfId="104" xr:uid="{00000000-0005-0000-0000-0000D3020000}"/>
    <cellStyle name="Финансовый 3 3 2 2" xfId="219" xr:uid="{00000000-0005-0000-0000-0000D4020000}"/>
    <cellStyle name="Финансовый 3 3 2 2 2" xfId="458" xr:uid="{00000000-0005-0000-0000-0000D5020000}"/>
    <cellStyle name="Финансовый 3 3 2 2 2 2" xfId="934" xr:uid="{00000000-0005-0000-0000-0000D6020000}"/>
    <cellStyle name="Финансовый 3 3 2 2 3" xfId="695" xr:uid="{00000000-0005-0000-0000-0000D7020000}"/>
    <cellStyle name="Финансовый 3 3 2 3" xfId="263" xr:uid="{00000000-0005-0000-0000-0000D8020000}"/>
    <cellStyle name="Финансовый 3 3 2 3 2" xfId="502" xr:uid="{00000000-0005-0000-0000-0000D9020000}"/>
    <cellStyle name="Финансовый 3 3 2 3 2 2" xfId="978" xr:uid="{00000000-0005-0000-0000-0000DA020000}"/>
    <cellStyle name="Финансовый 3 3 2 3 3" xfId="739" xr:uid="{00000000-0005-0000-0000-0000DB020000}"/>
    <cellStyle name="Финансовый 3 3 2 4" xfId="360" xr:uid="{00000000-0005-0000-0000-0000DC020000}"/>
    <cellStyle name="Финансовый 3 3 2 4 2" xfId="836" xr:uid="{00000000-0005-0000-0000-0000DD020000}"/>
    <cellStyle name="Финансовый 3 3 2 5" xfId="597" xr:uid="{00000000-0005-0000-0000-0000DE020000}"/>
    <cellStyle name="Финансовый 3 3 3" xfId="117" xr:uid="{00000000-0005-0000-0000-0000DF020000}"/>
    <cellStyle name="Финансовый 3 3 3 2" xfId="230" xr:uid="{00000000-0005-0000-0000-0000E0020000}"/>
    <cellStyle name="Финансовый 3 3 3 2 2" xfId="469" xr:uid="{00000000-0005-0000-0000-0000E1020000}"/>
    <cellStyle name="Финансовый 3 3 3 2 2 2" xfId="945" xr:uid="{00000000-0005-0000-0000-0000E2020000}"/>
    <cellStyle name="Финансовый 3 3 3 2 3" xfId="706" xr:uid="{00000000-0005-0000-0000-0000E3020000}"/>
    <cellStyle name="Финансовый 3 3 3 3" xfId="274" xr:uid="{00000000-0005-0000-0000-0000E4020000}"/>
    <cellStyle name="Финансовый 3 3 3 3 2" xfId="513" xr:uid="{00000000-0005-0000-0000-0000E5020000}"/>
    <cellStyle name="Финансовый 3 3 3 3 2 2" xfId="989" xr:uid="{00000000-0005-0000-0000-0000E6020000}"/>
    <cellStyle name="Финансовый 3 3 3 3 3" xfId="750" xr:uid="{00000000-0005-0000-0000-0000E7020000}"/>
    <cellStyle name="Финансовый 3 3 3 4" xfId="371" xr:uid="{00000000-0005-0000-0000-0000E8020000}"/>
    <cellStyle name="Финансовый 3 3 3 4 2" xfId="847" xr:uid="{00000000-0005-0000-0000-0000E9020000}"/>
    <cellStyle name="Финансовый 3 3 3 5" xfId="608" xr:uid="{00000000-0005-0000-0000-0000EA020000}"/>
    <cellStyle name="Финансовый 3 3 4" xfId="92" xr:uid="{00000000-0005-0000-0000-0000EB020000}"/>
    <cellStyle name="Финансовый 3 3 4 2" xfId="209" xr:uid="{00000000-0005-0000-0000-0000EC020000}"/>
    <cellStyle name="Финансовый 3 3 4 2 2" xfId="448" xr:uid="{00000000-0005-0000-0000-0000ED020000}"/>
    <cellStyle name="Финансовый 3 3 4 2 2 2" xfId="924" xr:uid="{00000000-0005-0000-0000-0000EE020000}"/>
    <cellStyle name="Финансовый 3 3 4 2 3" xfId="685" xr:uid="{00000000-0005-0000-0000-0000EF020000}"/>
    <cellStyle name="Финансовый 3 3 4 3" xfId="350" xr:uid="{00000000-0005-0000-0000-0000F0020000}"/>
    <cellStyle name="Финансовый 3 3 4 3 2" xfId="826" xr:uid="{00000000-0005-0000-0000-0000F1020000}"/>
    <cellStyle name="Финансовый 3 3 4 4" xfId="587" xr:uid="{00000000-0005-0000-0000-0000F2020000}"/>
    <cellStyle name="Финансовый 3 3 5" xfId="167" xr:uid="{00000000-0005-0000-0000-0000F3020000}"/>
    <cellStyle name="Финансовый 3 3 5 2" xfId="406" xr:uid="{00000000-0005-0000-0000-0000F4020000}"/>
    <cellStyle name="Финансовый 3 3 5 2 2" xfId="882" xr:uid="{00000000-0005-0000-0000-0000F5020000}"/>
    <cellStyle name="Финансовый 3 3 5 3" xfId="643" xr:uid="{00000000-0005-0000-0000-0000F6020000}"/>
    <cellStyle name="Финансовый 3 3 6" xfId="253" xr:uid="{00000000-0005-0000-0000-0000F7020000}"/>
    <cellStyle name="Финансовый 3 3 6 2" xfId="492" xr:uid="{00000000-0005-0000-0000-0000F8020000}"/>
    <cellStyle name="Финансовый 3 3 6 2 2" xfId="968" xr:uid="{00000000-0005-0000-0000-0000F9020000}"/>
    <cellStyle name="Финансовый 3 3 6 3" xfId="729" xr:uid="{00000000-0005-0000-0000-0000FA020000}"/>
    <cellStyle name="Финансовый 3 3 7" xfId="308" xr:uid="{00000000-0005-0000-0000-0000FB020000}"/>
    <cellStyle name="Финансовый 3 3 7 2" xfId="784" xr:uid="{00000000-0005-0000-0000-0000FC020000}"/>
    <cellStyle name="Финансовый 3 3 8" xfId="545" xr:uid="{00000000-0005-0000-0000-0000FD020000}"/>
    <cellStyle name="Финансовый 3 4" xfId="95" xr:uid="{00000000-0005-0000-0000-0000FE020000}"/>
    <cellStyle name="Финансовый 3 4 2" xfId="107" xr:uid="{00000000-0005-0000-0000-0000FF020000}"/>
    <cellStyle name="Финансовый 3 4 2 2" xfId="221" xr:uid="{00000000-0005-0000-0000-000000030000}"/>
    <cellStyle name="Финансовый 3 4 2 2 2" xfId="460" xr:uid="{00000000-0005-0000-0000-000001030000}"/>
    <cellStyle name="Финансовый 3 4 2 2 2 2" xfId="936" xr:uid="{00000000-0005-0000-0000-000002030000}"/>
    <cellStyle name="Финансовый 3 4 2 2 3" xfId="697" xr:uid="{00000000-0005-0000-0000-000003030000}"/>
    <cellStyle name="Финансовый 3 4 2 3" xfId="265" xr:uid="{00000000-0005-0000-0000-000004030000}"/>
    <cellStyle name="Финансовый 3 4 2 3 2" xfId="504" xr:uid="{00000000-0005-0000-0000-000005030000}"/>
    <cellStyle name="Финансовый 3 4 2 3 2 2" xfId="980" xr:uid="{00000000-0005-0000-0000-000006030000}"/>
    <cellStyle name="Финансовый 3 4 2 3 3" xfId="741" xr:uid="{00000000-0005-0000-0000-000007030000}"/>
    <cellStyle name="Финансовый 3 4 2 4" xfId="362" xr:uid="{00000000-0005-0000-0000-000008030000}"/>
    <cellStyle name="Финансовый 3 4 2 4 2" xfId="838" xr:uid="{00000000-0005-0000-0000-000009030000}"/>
    <cellStyle name="Финансовый 3 4 2 5" xfId="599" xr:uid="{00000000-0005-0000-0000-00000A030000}"/>
    <cellStyle name="Финансовый 3 4 3" xfId="120" xr:uid="{00000000-0005-0000-0000-00000B030000}"/>
    <cellStyle name="Финансовый 3 4 3 2" xfId="232" xr:uid="{00000000-0005-0000-0000-00000C030000}"/>
    <cellStyle name="Финансовый 3 4 3 2 2" xfId="471" xr:uid="{00000000-0005-0000-0000-00000D030000}"/>
    <cellStyle name="Финансовый 3 4 3 2 2 2" xfId="947" xr:uid="{00000000-0005-0000-0000-00000E030000}"/>
    <cellStyle name="Финансовый 3 4 3 2 3" xfId="708" xr:uid="{00000000-0005-0000-0000-00000F030000}"/>
    <cellStyle name="Финансовый 3 4 3 3" xfId="276" xr:uid="{00000000-0005-0000-0000-000010030000}"/>
    <cellStyle name="Финансовый 3 4 3 3 2" xfId="515" xr:uid="{00000000-0005-0000-0000-000011030000}"/>
    <cellStyle name="Финансовый 3 4 3 3 2 2" xfId="991" xr:uid="{00000000-0005-0000-0000-000012030000}"/>
    <cellStyle name="Финансовый 3 4 3 3 3" xfId="752" xr:uid="{00000000-0005-0000-0000-000013030000}"/>
    <cellStyle name="Финансовый 3 4 3 4" xfId="373" xr:uid="{00000000-0005-0000-0000-000014030000}"/>
    <cellStyle name="Финансовый 3 4 3 4 2" xfId="849" xr:uid="{00000000-0005-0000-0000-000015030000}"/>
    <cellStyle name="Финансовый 3 4 3 5" xfId="610" xr:uid="{00000000-0005-0000-0000-000016030000}"/>
    <cellStyle name="Финансовый 3 4 4" xfId="211" xr:uid="{00000000-0005-0000-0000-000017030000}"/>
    <cellStyle name="Финансовый 3 4 4 2" xfId="450" xr:uid="{00000000-0005-0000-0000-000018030000}"/>
    <cellStyle name="Финансовый 3 4 4 2 2" xfId="926" xr:uid="{00000000-0005-0000-0000-000019030000}"/>
    <cellStyle name="Финансовый 3 4 4 3" xfId="687" xr:uid="{00000000-0005-0000-0000-00001A030000}"/>
    <cellStyle name="Финансовый 3 4 5" xfId="255" xr:uid="{00000000-0005-0000-0000-00001B030000}"/>
    <cellStyle name="Финансовый 3 4 5 2" xfId="494" xr:uid="{00000000-0005-0000-0000-00001C030000}"/>
    <cellStyle name="Финансовый 3 4 5 2 2" xfId="970" xr:uid="{00000000-0005-0000-0000-00001D030000}"/>
    <cellStyle name="Финансовый 3 4 5 3" xfId="731" xr:uid="{00000000-0005-0000-0000-00001E030000}"/>
    <cellStyle name="Финансовый 3 4 6" xfId="352" xr:uid="{00000000-0005-0000-0000-00001F030000}"/>
    <cellStyle name="Финансовый 3 4 6 2" xfId="828" xr:uid="{00000000-0005-0000-0000-000020030000}"/>
    <cellStyle name="Финансовый 3 4 7" xfId="589" xr:uid="{00000000-0005-0000-0000-000021030000}"/>
    <cellStyle name="Финансовый 3 5" xfId="88" xr:uid="{00000000-0005-0000-0000-000022030000}"/>
    <cellStyle name="Финансовый 3 5 2" xfId="205" xr:uid="{00000000-0005-0000-0000-000023030000}"/>
    <cellStyle name="Финансовый 3 5 2 2" xfId="444" xr:uid="{00000000-0005-0000-0000-000024030000}"/>
    <cellStyle name="Финансовый 3 5 2 2 2" xfId="920" xr:uid="{00000000-0005-0000-0000-000025030000}"/>
    <cellStyle name="Финансовый 3 5 2 3" xfId="681" xr:uid="{00000000-0005-0000-0000-000026030000}"/>
    <cellStyle name="Финансовый 3 5 3" xfId="249" xr:uid="{00000000-0005-0000-0000-000027030000}"/>
    <cellStyle name="Финансовый 3 5 3 2" xfId="488" xr:uid="{00000000-0005-0000-0000-000028030000}"/>
    <cellStyle name="Финансовый 3 5 3 2 2" xfId="964" xr:uid="{00000000-0005-0000-0000-000029030000}"/>
    <cellStyle name="Финансовый 3 5 3 3" xfId="725" xr:uid="{00000000-0005-0000-0000-00002A030000}"/>
    <cellStyle name="Финансовый 3 5 4" xfId="346" xr:uid="{00000000-0005-0000-0000-00002B030000}"/>
    <cellStyle name="Финансовый 3 5 4 2" xfId="822" xr:uid="{00000000-0005-0000-0000-00002C030000}"/>
    <cellStyle name="Финансовый 3 5 5" xfId="583" xr:uid="{00000000-0005-0000-0000-00002D030000}"/>
    <cellStyle name="Финансовый 3 6" xfId="100" xr:uid="{00000000-0005-0000-0000-00002E030000}"/>
    <cellStyle name="Финансовый 3 6 2" xfId="215" xr:uid="{00000000-0005-0000-0000-00002F030000}"/>
    <cellStyle name="Финансовый 3 6 2 2" xfId="454" xr:uid="{00000000-0005-0000-0000-000030030000}"/>
    <cellStyle name="Финансовый 3 6 2 2 2" xfId="930" xr:uid="{00000000-0005-0000-0000-000031030000}"/>
    <cellStyle name="Финансовый 3 6 2 3" xfId="691" xr:uid="{00000000-0005-0000-0000-000032030000}"/>
    <cellStyle name="Финансовый 3 6 3" xfId="259" xr:uid="{00000000-0005-0000-0000-000033030000}"/>
    <cellStyle name="Финансовый 3 6 3 2" xfId="498" xr:uid="{00000000-0005-0000-0000-000034030000}"/>
    <cellStyle name="Финансовый 3 6 3 2 2" xfId="974" xr:uid="{00000000-0005-0000-0000-000035030000}"/>
    <cellStyle name="Финансовый 3 6 3 3" xfId="735" xr:uid="{00000000-0005-0000-0000-000036030000}"/>
    <cellStyle name="Финансовый 3 6 4" xfId="356" xr:uid="{00000000-0005-0000-0000-000037030000}"/>
    <cellStyle name="Финансовый 3 6 4 2" xfId="832" xr:uid="{00000000-0005-0000-0000-000038030000}"/>
    <cellStyle name="Финансовый 3 6 5" xfId="593" xr:uid="{00000000-0005-0000-0000-000039030000}"/>
    <cellStyle name="Финансовый 3 7" xfId="113" xr:uid="{00000000-0005-0000-0000-00003A030000}"/>
    <cellStyle name="Финансовый 3 7 2" xfId="226" xr:uid="{00000000-0005-0000-0000-00003B030000}"/>
    <cellStyle name="Финансовый 3 7 2 2" xfId="465" xr:uid="{00000000-0005-0000-0000-00003C030000}"/>
    <cellStyle name="Финансовый 3 7 2 2 2" xfId="941" xr:uid="{00000000-0005-0000-0000-00003D030000}"/>
    <cellStyle name="Финансовый 3 7 2 3" xfId="702" xr:uid="{00000000-0005-0000-0000-00003E030000}"/>
    <cellStyle name="Финансовый 3 7 3" xfId="270" xr:uid="{00000000-0005-0000-0000-00003F030000}"/>
    <cellStyle name="Финансовый 3 7 3 2" xfId="509" xr:uid="{00000000-0005-0000-0000-000040030000}"/>
    <cellStyle name="Финансовый 3 7 3 2 2" xfId="985" xr:uid="{00000000-0005-0000-0000-000041030000}"/>
    <cellStyle name="Финансовый 3 7 3 3" xfId="746" xr:uid="{00000000-0005-0000-0000-000042030000}"/>
    <cellStyle name="Финансовый 3 7 4" xfId="367" xr:uid="{00000000-0005-0000-0000-000043030000}"/>
    <cellStyle name="Финансовый 3 7 4 2" xfId="843" xr:uid="{00000000-0005-0000-0000-000044030000}"/>
    <cellStyle name="Финансовый 3 7 5" xfId="604" xr:uid="{00000000-0005-0000-0000-000045030000}"/>
    <cellStyle name="Финансовый 3 8" xfId="124" xr:uid="{00000000-0005-0000-0000-000046030000}"/>
    <cellStyle name="Финансовый 3 8 2" xfId="236" xr:uid="{00000000-0005-0000-0000-000047030000}"/>
    <cellStyle name="Финансовый 3 8 2 2" xfId="475" xr:uid="{00000000-0005-0000-0000-000048030000}"/>
    <cellStyle name="Финансовый 3 8 2 2 2" xfId="951" xr:uid="{00000000-0005-0000-0000-000049030000}"/>
    <cellStyle name="Финансовый 3 8 2 3" xfId="712" xr:uid="{00000000-0005-0000-0000-00004A030000}"/>
    <cellStyle name="Финансовый 3 8 3" xfId="280" xr:uid="{00000000-0005-0000-0000-00004B030000}"/>
    <cellStyle name="Финансовый 3 8 3 2" xfId="519" xr:uid="{00000000-0005-0000-0000-00004C030000}"/>
    <cellStyle name="Финансовый 3 8 3 2 2" xfId="995" xr:uid="{00000000-0005-0000-0000-00004D030000}"/>
    <cellStyle name="Финансовый 3 8 3 3" xfId="756" xr:uid="{00000000-0005-0000-0000-00004E030000}"/>
    <cellStyle name="Финансовый 3 8 4" xfId="377" xr:uid="{00000000-0005-0000-0000-00004F030000}"/>
    <cellStyle name="Финансовый 3 8 4 2" xfId="853" xr:uid="{00000000-0005-0000-0000-000050030000}"/>
    <cellStyle name="Финансовый 3 8 5" xfId="614" xr:uid="{00000000-0005-0000-0000-000051030000}"/>
    <cellStyle name="Финансовый 3 9" xfId="75" xr:uid="{00000000-0005-0000-0000-000052030000}"/>
    <cellStyle name="Финансовый 3 9 2" xfId="201" xr:uid="{00000000-0005-0000-0000-000053030000}"/>
    <cellStyle name="Финансовый 3 9 2 2" xfId="440" xr:uid="{00000000-0005-0000-0000-000054030000}"/>
    <cellStyle name="Финансовый 3 9 2 2 2" xfId="916" xr:uid="{00000000-0005-0000-0000-000055030000}"/>
    <cellStyle name="Финансовый 3 9 2 3" xfId="677" xr:uid="{00000000-0005-0000-0000-000056030000}"/>
    <cellStyle name="Финансовый 3 9 3" xfId="245" xr:uid="{00000000-0005-0000-0000-000057030000}"/>
    <cellStyle name="Финансовый 3 9 3 2" xfId="484" xr:uid="{00000000-0005-0000-0000-000058030000}"/>
    <cellStyle name="Финансовый 3 9 3 2 2" xfId="960" xr:uid="{00000000-0005-0000-0000-000059030000}"/>
    <cellStyle name="Финансовый 3 9 3 3" xfId="721" xr:uid="{00000000-0005-0000-0000-00005A030000}"/>
    <cellStyle name="Финансовый 3 9 4" xfId="342" xr:uid="{00000000-0005-0000-0000-00005B030000}"/>
    <cellStyle name="Финансовый 3 9 4 2" xfId="818" xr:uid="{00000000-0005-0000-0000-00005C030000}"/>
    <cellStyle name="Финансовый 3 9 5" xfId="579" xr:uid="{00000000-0005-0000-0000-00005D030000}"/>
    <cellStyle name="Финансовый 4" xfId="8" xr:uid="{00000000-0005-0000-0000-00005E030000}"/>
    <cellStyle name="Финансовый 4 2" xfId="15" xr:uid="{00000000-0005-0000-0000-00005F030000}"/>
    <cellStyle name="Финансовый 4 2 2" xfId="37" xr:uid="{00000000-0005-0000-0000-000060030000}"/>
    <cellStyle name="Финансовый 4 2 2 2" xfId="176" xr:uid="{00000000-0005-0000-0000-000061030000}"/>
    <cellStyle name="Финансовый 4 2 2 2 2" xfId="415" xr:uid="{00000000-0005-0000-0000-000062030000}"/>
    <cellStyle name="Финансовый 4 2 2 2 2 2" xfId="891" xr:uid="{00000000-0005-0000-0000-000063030000}"/>
    <cellStyle name="Финансовый 4 2 2 2 3" xfId="652" xr:uid="{00000000-0005-0000-0000-000064030000}"/>
    <cellStyle name="Финансовый 4 2 2 3" xfId="317" xr:uid="{00000000-0005-0000-0000-000065030000}"/>
    <cellStyle name="Финансовый 4 2 2 3 2" xfId="793" xr:uid="{00000000-0005-0000-0000-000066030000}"/>
    <cellStyle name="Финансовый 4 2 2 4" xfId="554" xr:uid="{00000000-0005-0000-0000-000067030000}"/>
    <cellStyle name="Финансовый 4 2 3" xfId="154" xr:uid="{00000000-0005-0000-0000-000068030000}"/>
    <cellStyle name="Финансовый 4 2 3 2" xfId="393" xr:uid="{00000000-0005-0000-0000-000069030000}"/>
    <cellStyle name="Финансовый 4 2 3 2 2" xfId="869" xr:uid="{00000000-0005-0000-0000-00006A030000}"/>
    <cellStyle name="Финансовый 4 2 3 3" xfId="630" xr:uid="{00000000-0005-0000-0000-00006B030000}"/>
    <cellStyle name="Финансовый 4 2 4" xfId="295" xr:uid="{00000000-0005-0000-0000-00006C030000}"/>
    <cellStyle name="Финансовый 4 2 4 2" xfId="771" xr:uid="{00000000-0005-0000-0000-00006D030000}"/>
    <cellStyle name="Финансовый 4 2 5" xfId="532" xr:uid="{00000000-0005-0000-0000-00006E030000}"/>
    <cellStyle name="Финансовый 4 3" xfId="30" xr:uid="{00000000-0005-0000-0000-00006F030000}"/>
    <cellStyle name="Финансовый 4 3 2" xfId="169" xr:uid="{00000000-0005-0000-0000-000070030000}"/>
    <cellStyle name="Финансовый 4 3 2 2" xfId="408" xr:uid="{00000000-0005-0000-0000-000071030000}"/>
    <cellStyle name="Финансовый 4 3 2 2 2" xfId="884" xr:uid="{00000000-0005-0000-0000-000072030000}"/>
    <cellStyle name="Финансовый 4 3 2 3" xfId="645" xr:uid="{00000000-0005-0000-0000-000073030000}"/>
    <cellStyle name="Финансовый 4 3 3" xfId="310" xr:uid="{00000000-0005-0000-0000-000074030000}"/>
    <cellStyle name="Финансовый 4 3 3 2" xfId="786" xr:uid="{00000000-0005-0000-0000-000075030000}"/>
    <cellStyle name="Финансовый 4 3 4" xfId="547" xr:uid="{00000000-0005-0000-0000-000076030000}"/>
    <cellStyle name="Финансовый 4 4" xfId="110" xr:uid="{00000000-0005-0000-0000-000077030000}"/>
    <cellStyle name="Финансовый 4 4 2" xfId="224" xr:uid="{00000000-0005-0000-0000-000078030000}"/>
    <cellStyle name="Финансовый 4 4 2 2" xfId="463" xr:uid="{00000000-0005-0000-0000-000079030000}"/>
    <cellStyle name="Финансовый 4 4 2 2 2" xfId="939" xr:uid="{00000000-0005-0000-0000-00007A030000}"/>
    <cellStyle name="Финансовый 4 4 2 3" xfId="700" xr:uid="{00000000-0005-0000-0000-00007B030000}"/>
    <cellStyle name="Финансовый 4 4 3" xfId="365" xr:uid="{00000000-0005-0000-0000-00007C030000}"/>
    <cellStyle name="Финансовый 4 4 3 2" xfId="841" xr:uid="{00000000-0005-0000-0000-00007D030000}"/>
    <cellStyle name="Финансовый 4 4 4" xfId="602" xr:uid="{00000000-0005-0000-0000-00007E030000}"/>
    <cellStyle name="Финансовый 4 5" xfId="147" xr:uid="{00000000-0005-0000-0000-00007F030000}"/>
    <cellStyle name="Финансовый 4 5 2" xfId="386" xr:uid="{00000000-0005-0000-0000-000080030000}"/>
    <cellStyle name="Финансовый 4 5 2 2" xfId="862" xr:uid="{00000000-0005-0000-0000-000081030000}"/>
    <cellStyle name="Финансовый 4 5 3" xfId="623" xr:uid="{00000000-0005-0000-0000-000082030000}"/>
    <cellStyle name="Финансовый 4 6" xfId="268" xr:uid="{00000000-0005-0000-0000-000083030000}"/>
    <cellStyle name="Финансовый 4 6 2" xfId="507" xr:uid="{00000000-0005-0000-0000-000084030000}"/>
    <cellStyle name="Финансовый 4 6 2 2" xfId="983" xr:uid="{00000000-0005-0000-0000-000085030000}"/>
    <cellStyle name="Финансовый 4 6 3" xfId="744" xr:uid="{00000000-0005-0000-0000-000086030000}"/>
    <cellStyle name="Финансовый 4 7" xfId="288" xr:uid="{00000000-0005-0000-0000-000087030000}"/>
    <cellStyle name="Финансовый 4 7 2" xfId="764" xr:uid="{00000000-0005-0000-0000-000088030000}"/>
    <cellStyle name="Финансовый 4 8" xfId="525" xr:uid="{00000000-0005-0000-0000-000089030000}"/>
    <cellStyle name="Финансовый 5" xfId="10" xr:uid="{00000000-0005-0000-0000-00008A030000}"/>
    <cellStyle name="Финансовый 5 2" xfId="17" xr:uid="{00000000-0005-0000-0000-00008B030000}"/>
    <cellStyle name="Финансовый 5 2 2" xfId="39" xr:uid="{00000000-0005-0000-0000-00008C030000}"/>
    <cellStyle name="Финансовый 5 2 2 2" xfId="178" xr:uid="{00000000-0005-0000-0000-00008D030000}"/>
    <cellStyle name="Финансовый 5 2 2 2 2" xfId="417" xr:uid="{00000000-0005-0000-0000-00008E030000}"/>
    <cellStyle name="Финансовый 5 2 2 2 2 2" xfId="893" xr:uid="{00000000-0005-0000-0000-00008F030000}"/>
    <cellStyle name="Финансовый 5 2 2 2 3" xfId="654" xr:uid="{00000000-0005-0000-0000-000090030000}"/>
    <cellStyle name="Финансовый 5 2 2 3" xfId="319" xr:uid="{00000000-0005-0000-0000-000091030000}"/>
    <cellStyle name="Финансовый 5 2 2 3 2" xfId="795" xr:uid="{00000000-0005-0000-0000-000092030000}"/>
    <cellStyle name="Финансовый 5 2 2 4" xfId="556" xr:uid="{00000000-0005-0000-0000-000093030000}"/>
    <cellStyle name="Финансовый 5 2 3" xfId="156" xr:uid="{00000000-0005-0000-0000-000094030000}"/>
    <cellStyle name="Финансовый 5 2 3 2" xfId="395" xr:uid="{00000000-0005-0000-0000-000095030000}"/>
    <cellStyle name="Финансовый 5 2 3 2 2" xfId="871" xr:uid="{00000000-0005-0000-0000-000096030000}"/>
    <cellStyle name="Финансовый 5 2 3 3" xfId="632" xr:uid="{00000000-0005-0000-0000-000097030000}"/>
    <cellStyle name="Финансовый 5 2 4" xfId="297" xr:uid="{00000000-0005-0000-0000-000098030000}"/>
    <cellStyle name="Финансовый 5 2 4 2" xfId="773" xr:uid="{00000000-0005-0000-0000-000099030000}"/>
    <cellStyle name="Финансовый 5 2 5" xfId="534" xr:uid="{00000000-0005-0000-0000-00009A030000}"/>
    <cellStyle name="Финансовый 5 3" xfId="32" xr:uid="{00000000-0005-0000-0000-00009B030000}"/>
    <cellStyle name="Финансовый 5 3 2" xfId="171" xr:uid="{00000000-0005-0000-0000-00009C030000}"/>
    <cellStyle name="Финансовый 5 3 2 2" xfId="410" xr:uid="{00000000-0005-0000-0000-00009D030000}"/>
    <cellStyle name="Финансовый 5 3 2 2 2" xfId="886" xr:uid="{00000000-0005-0000-0000-00009E030000}"/>
    <cellStyle name="Финансовый 5 3 2 3" xfId="647" xr:uid="{00000000-0005-0000-0000-00009F030000}"/>
    <cellStyle name="Финансовый 5 3 3" xfId="312" xr:uid="{00000000-0005-0000-0000-0000A0030000}"/>
    <cellStyle name="Финансовый 5 3 3 2" xfId="788" xr:uid="{00000000-0005-0000-0000-0000A1030000}"/>
    <cellStyle name="Финансовый 5 3 4" xfId="549" xr:uid="{00000000-0005-0000-0000-0000A2030000}"/>
    <cellStyle name="Финансовый 5 4" xfId="149" xr:uid="{00000000-0005-0000-0000-0000A3030000}"/>
    <cellStyle name="Финансовый 5 4 2" xfId="388" xr:uid="{00000000-0005-0000-0000-0000A4030000}"/>
    <cellStyle name="Финансовый 5 4 2 2" xfId="864" xr:uid="{00000000-0005-0000-0000-0000A5030000}"/>
    <cellStyle name="Финансовый 5 4 3" xfId="625" xr:uid="{00000000-0005-0000-0000-0000A6030000}"/>
    <cellStyle name="Финансовый 5 5" xfId="290" xr:uid="{00000000-0005-0000-0000-0000A7030000}"/>
    <cellStyle name="Финансовый 5 5 2" xfId="766" xr:uid="{00000000-0005-0000-0000-0000A8030000}"/>
    <cellStyle name="Финансовый 5 6" xfId="527" xr:uid="{00000000-0005-0000-0000-0000A9030000}"/>
    <cellStyle name="Финансовый 6" xfId="19" xr:uid="{00000000-0005-0000-0000-0000AA030000}"/>
    <cellStyle name="Финансовый 6 2" xfId="41" xr:uid="{00000000-0005-0000-0000-0000AB030000}"/>
    <cellStyle name="Финансовый 6 2 2" xfId="180" xr:uid="{00000000-0005-0000-0000-0000AC030000}"/>
    <cellStyle name="Финансовый 6 2 2 2" xfId="419" xr:uid="{00000000-0005-0000-0000-0000AD030000}"/>
    <cellStyle name="Финансовый 6 2 2 2 2" xfId="895" xr:uid="{00000000-0005-0000-0000-0000AE030000}"/>
    <cellStyle name="Финансовый 6 2 2 3" xfId="656" xr:uid="{00000000-0005-0000-0000-0000AF030000}"/>
    <cellStyle name="Финансовый 6 2 3" xfId="321" xr:uid="{00000000-0005-0000-0000-0000B0030000}"/>
    <cellStyle name="Финансовый 6 2 3 2" xfId="797" xr:uid="{00000000-0005-0000-0000-0000B1030000}"/>
    <cellStyle name="Финансовый 6 2 4" xfId="558" xr:uid="{00000000-0005-0000-0000-0000B2030000}"/>
    <cellStyle name="Финансовый 6 3" xfId="158" xr:uid="{00000000-0005-0000-0000-0000B3030000}"/>
    <cellStyle name="Финансовый 6 3 2" xfId="397" xr:uid="{00000000-0005-0000-0000-0000B4030000}"/>
    <cellStyle name="Финансовый 6 3 2 2" xfId="873" xr:uid="{00000000-0005-0000-0000-0000B5030000}"/>
    <cellStyle name="Финансовый 6 3 3" xfId="634" xr:uid="{00000000-0005-0000-0000-0000B6030000}"/>
    <cellStyle name="Финансовый 6 4" xfId="299" xr:uid="{00000000-0005-0000-0000-0000B7030000}"/>
    <cellStyle name="Финансовый 6 4 2" xfId="775" xr:uid="{00000000-0005-0000-0000-0000B8030000}"/>
    <cellStyle name="Финансовый 6 5" xfId="536" xr:uid="{00000000-0005-0000-0000-0000B9030000}"/>
    <cellStyle name="Финансовый 7" xfId="21" xr:uid="{00000000-0005-0000-0000-0000BA030000}"/>
    <cellStyle name="Финансовый 7 2" xfId="43" xr:uid="{00000000-0005-0000-0000-0000BB030000}"/>
    <cellStyle name="Финансовый 7 2 2" xfId="182" xr:uid="{00000000-0005-0000-0000-0000BC030000}"/>
    <cellStyle name="Финансовый 7 2 2 2" xfId="421" xr:uid="{00000000-0005-0000-0000-0000BD030000}"/>
    <cellStyle name="Финансовый 7 2 2 2 2" xfId="897" xr:uid="{00000000-0005-0000-0000-0000BE030000}"/>
    <cellStyle name="Финансовый 7 2 2 3" xfId="658" xr:uid="{00000000-0005-0000-0000-0000BF030000}"/>
    <cellStyle name="Финансовый 7 2 3" xfId="323" xr:uid="{00000000-0005-0000-0000-0000C0030000}"/>
    <cellStyle name="Финансовый 7 2 3 2" xfId="799" xr:uid="{00000000-0005-0000-0000-0000C1030000}"/>
    <cellStyle name="Финансовый 7 2 4" xfId="560" xr:uid="{00000000-0005-0000-0000-0000C2030000}"/>
    <cellStyle name="Финансовый 7 3" xfId="160" xr:uid="{00000000-0005-0000-0000-0000C3030000}"/>
    <cellStyle name="Финансовый 7 3 2" xfId="399" xr:uid="{00000000-0005-0000-0000-0000C4030000}"/>
    <cellStyle name="Финансовый 7 3 2 2" xfId="875" xr:uid="{00000000-0005-0000-0000-0000C5030000}"/>
    <cellStyle name="Финансовый 7 3 3" xfId="636" xr:uid="{00000000-0005-0000-0000-0000C6030000}"/>
    <cellStyle name="Финансовый 7 4" xfId="301" xr:uid="{00000000-0005-0000-0000-0000C7030000}"/>
    <cellStyle name="Финансовый 7 4 2" xfId="777" xr:uid="{00000000-0005-0000-0000-0000C8030000}"/>
    <cellStyle name="Финансовый 7 5" xfId="538" xr:uid="{00000000-0005-0000-0000-0000C9030000}"/>
    <cellStyle name="Финансовый 8" xfId="23" xr:uid="{00000000-0005-0000-0000-0000CA030000}"/>
    <cellStyle name="Финансовый 8 2" xfId="45" xr:uid="{00000000-0005-0000-0000-0000CB030000}"/>
    <cellStyle name="Финансовый 8 2 2" xfId="184" xr:uid="{00000000-0005-0000-0000-0000CC030000}"/>
    <cellStyle name="Финансовый 8 2 2 2" xfId="423" xr:uid="{00000000-0005-0000-0000-0000CD030000}"/>
    <cellStyle name="Финансовый 8 2 2 2 2" xfId="899" xr:uid="{00000000-0005-0000-0000-0000CE030000}"/>
    <cellStyle name="Финансовый 8 2 2 3" xfId="660" xr:uid="{00000000-0005-0000-0000-0000CF030000}"/>
    <cellStyle name="Финансовый 8 2 3" xfId="325" xr:uid="{00000000-0005-0000-0000-0000D0030000}"/>
    <cellStyle name="Финансовый 8 2 3 2" xfId="801" xr:uid="{00000000-0005-0000-0000-0000D1030000}"/>
    <cellStyle name="Финансовый 8 2 4" xfId="562" xr:uid="{00000000-0005-0000-0000-0000D2030000}"/>
    <cellStyle name="Финансовый 8 3" xfId="162" xr:uid="{00000000-0005-0000-0000-0000D3030000}"/>
    <cellStyle name="Финансовый 8 3 2" xfId="401" xr:uid="{00000000-0005-0000-0000-0000D4030000}"/>
    <cellStyle name="Финансовый 8 3 2 2" xfId="877" xr:uid="{00000000-0005-0000-0000-0000D5030000}"/>
    <cellStyle name="Финансовый 8 3 3" xfId="638" xr:uid="{00000000-0005-0000-0000-0000D6030000}"/>
    <cellStyle name="Финансовый 8 4" xfId="303" xr:uid="{00000000-0005-0000-0000-0000D7030000}"/>
    <cellStyle name="Финансовый 8 4 2" xfId="779" xr:uid="{00000000-0005-0000-0000-0000D8030000}"/>
    <cellStyle name="Финансовый 8 5" xfId="540" xr:uid="{00000000-0005-0000-0000-0000D9030000}"/>
    <cellStyle name="Финансовый 9" xfId="25" xr:uid="{00000000-0005-0000-0000-0000DA030000}"/>
    <cellStyle name="Финансовый 9 2" xfId="47" xr:uid="{00000000-0005-0000-0000-0000DB030000}"/>
    <cellStyle name="Финансовый 9 2 2" xfId="186" xr:uid="{00000000-0005-0000-0000-0000DC030000}"/>
    <cellStyle name="Финансовый 9 2 2 2" xfId="425" xr:uid="{00000000-0005-0000-0000-0000DD030000}"/>
    <cellStyle name="Финансовый 9 2 2 2 2" xfId="901" xr:uid="{00000000-0005-0000-0000-0000DE030000}"/>
    <cellStyle name="Финансовый 9 2 2 3" xfId="662" xr:uid="{00000000-0005-0000-0000-0000DF030000}"/>
    <cellStyle name="Финансовый 9 2 3" xfId="327" xr:uid="{00000000-0005-0000-0000-0000E0030000}"/>
    <cellStyle name="Финансовый 9 2 3 2" xfId="803" xr:uid="{00000000-0005-0000-0000-0000E1030000}"/>
    <cellStyle name="Финансовый 9 2 4" xfId="564" xr:uid="{00000000-0005-0000-0000-0000E2030000}"/>
    <cellStyle name="Финансовый 9 3" xfId="164" xr:uid="{00000000-0005-0000-0000-0000E3030000}"/>
    <cellStyle name="Финансовый 9 3 2" xfId="403" xr:uid="{00000000-0005-0000-0000-0000E4030000}"/>
    <cellStyle name="Финансовый 9 3 2 2" xfId="879" xr:uid="{00000000-0005-0000-0000-0000E5030000}"/>
    <cellStyle name="Финансовый 9 3 3" xfId="640" xr:uid="{00000000-0005-0000-0000-0000E6030000}"/>
    <cellStyle name="Финансовый 9 4" xfId="305" xr:uid="{00000000-0005-0000-0000-0000E7030000}"/>
    <cellStyle name="Финансовый 9 4 2" xfId="781" xr:uid="{00000000-0005-0000-0000-0000E8030000}"/>
    <cellStyle name="Финансовый 9 5" xfId="542" xr:uid="{00000000-0005-0000-0000-0000E9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4"/>
  <sheetViews>
    <sheetView tabSelected="1" view="pageBreakPreview" zoomScale="55" zoomScaleNormal="55" zoomScaleSheetLayoutView="55" zoomScalePageLayoutView="42" workbookViewId="0">
      <pane xSplit="3" ySplit="8" topLeftCell="D69" activePane="bottomRight" state="frozen"/>
      <selection pane="topRight" activeCell="D1" sqref="D1"/>
      <selection pane="bottomLeft" activeCell="A9" sqref="A9"/>
      <selection pane="bottomRight" activeCell="B115" sqref="B115"/>
    </sheetView>
  </sheetViews>
  <sheetFormatPr defaultColWidth="9.140625" defaultRowHeight="18.75" x14ac:dyDescent="0.3"/>
  <cols>
    <col min="1" max="1" width="7.28515625" style="1" customWidth="1"/>
    <col min="2" max="2" width="60" style="1" customWidth="1"/>
    <col min="3" max="3" width="15.7109375" style="5" customWidth="1"/>
    <col min="4" max="4" width="17.5703125" style="5" customWidth="1"/>
    <col min="5" max="5" width="41" style="1" customWidth="1"/>
    <col min="6" max="6" width="24.85546875" style="5" customWidth="1"/>
    <col min="7" max="7" width="23.7109375" style="1" customWidth="1"/>
    <col min="8" max="8" width="28.42578125" style="1" customWidth="1"/>
    <col min="9" max="16384" width="9.140625" style="1"/>
  </cols>
  <sheetData>
    <row r="2" spans="1:8" x14ac:dyDescent="0.3">
      <c r="F2" s="12"/>
    </row>
    <row r="4" spans="1:8" ht="18.75" customHeight="1" x14ac:dyDescent="0.3">
      <c r="A4" s="54" t="s">
        <v>114</v>
      </c>
      <c r="B4" s="55"/>
      <c r="C4" s="55"/>
      <c r="D4" s="55"/>
      <c r="E4" s="55"/>
      <c r="F4" s="56"/>
      <c r="G4" s="56"/>
    </row>
    <row r="5" spans="1:8" s="9" customFormat="1" ht="23.25" customHeight="1" x14ac:dyDescent="0.3">
      <c r="A5" s="57" t="s">
        <v>0</v>
      </c>
      <c r="B5" s="57" t="s">
        <v>1</v>
      </c>
      <c r="C5" s="50" t="s">
        <v>13</v>
      </c>
      <c r="D5" s="51"/>
      <c r="E5" s="47"/>
      <c r="F5" s="47"/>
      <c r="G5" s="47"/>
    </row>
    <row r="6" spans="1:8" s="9" customFormat="1" ht="34.5" customHeight="1" x14ac:dyDescent="0.3">
      <c r="A6" s="57"/>
      <c r="B6" s="57"/>
      <c r="C6" s="52"/>
      <c r="D6" s="53"/>
      <c r="E6" s="58" t="s">
        <v>2</v>
      </c>
      <c r="F6" s="58" t="s">
        <v>34</v>
      </c>
      <c r="G6" s="48" t="s">
        <v>115</v>
      </c>
    </row>
    <row r="7" spans="1:8" s="9" customFormat="1" ht="100.5" customHeight="1" x14ac:dyDescent="0.3">
      <c r="A7" s="57"/>
      <c r="B7" s="57"/>
      <c r="C7" s="7" t="s">
        <v>11</v>
      </c>
      <c r="D7" s="7" t="s">
        <v>12</v>
      </c>
      <c r="E7" s="58"/>
      <c r="F7" s="58"/>
      <c r="G7" s="49"/>
    </row>
    <row r="8" spans="1:8" s="6" customFormat="1" ht="57" customHeight="1" x14ac:dyDescent="0.3">
      <c r="A8" s="2"/>
      <c r="B8" s="2" t="s">
        <v>44</v>
      </c>
      <c r="C8" s="8">
        <f>SUM(C9)</f>
        <v>183.72499999999994</v>
      </c>
      <c r="D8" s="8">
        <f>SUM(D62:D99)</f>
        <v>587.30000000000007</v>
      </c>
      <c r="E8" s="3" t="s">
        <v>6</v>
      </c>
      <c r="F8" s="4">
        <f>F9</f>
        <v>8416.840839049999</v>
      </c>
      <c r="G8" s="3" t="s">
        <v>6</v>
      </c>
    </row>
    <row r="9" spans="1:8" s="19" customFormat="1" ht="63" customHeight="1" x14ac:dyDescent="0.3">
      <c r="A9" s="14" t="s">
        <v>5</v>
      </c>
      <c r="B9" s="15" t="s">
        <v>3</v>
      </c>
      <c r="C9" s="16">
        <f>SUM(C10:C61)</f>
        <v>183.72499999999994</v>
      </c>
      <c r="D9" s="16">
        <f>SUM(D8)</f>
        <v>587.30000000000007</v>
      </c>
      <c r="E9" s="18" t="s">
        <v>6</v>
      </c>
      <c r="F9" s="17">
        <f>SUM(F10:F100)</f>
        <v>8416.840839049999</v>
      </c>
      <c r="G9" s="18" t="s">
        <v>6</v>
      </c>
    </row>
    <row r="10" spans="1:8" s="5" customFormat="1" ht="51" customHeight="1" x14ac:dyDescent="0.3">
      <c r="A10" s="31" t="s">
        <v>4</v>
      </c>
      <c r="B10" s="27" t="s">
        <v>20</v>
      </c>
      <c r="C10" s="35">
        <f>93.82-88</f>
        <v>5.8199999999999932</v>
      </c>
      <c r="D10" s="29"/>
      <c r="E10" s="13" t="s">
        <v>35</v>
      </c>
      <c r="F10" s="22">
        <v>225.30561377000001</v>
      </c>
      <c r="G10" s="25">
        <v>45976</v>
      </c>
      <c r="H10" s="12"/>
    </row>
    <row r="11" spans="1:8" s="5" customFormat="1" ht="51" customHeight="1" x14ac:dyDescent="0.3">
      <c r="A11" s="32"/>
      <c r="B11" s="28"/>
      <c r="C11" s="37"/>
      <c r="D11" s="30"/>
      <c r="E11" s="13" t="s">
        <v>33</v>
      </c>
      <c r="F11" s="22">
        <v>4.8215401299999998</v>
      </c>
      <c r="G11" s="26"/>
      <c r="H11" s="12"/>
    </row>
    <row r="12" spans="1:8" s="5" customFormat="1" ht="51" customHeight="1" x14ac:dyDescent="0.3">
      <c r="A12" s="31" t="s">
        <v>65</v>
      </c>
      <c r="B12" s="27" t="s">
        <v>21</v>
      </c>
      <c r="C12" s="35">
        <f>8.1</f>
        <v>8.1</v>
      </c>
      <c r="D12" s="29"/>
      <c r="E12" s="13" t="s">
        <v>35</v>
      </c>
      <c r="F12" s="22">
        <v>207.53792005</v>
      </c>
      <c r="G12" s="25">
        <v>45976</v>
      </c>
      <c r="H12" s="12"/>
    </row>
    <row r="13" spans="1:8" s="5" customFormat="1" ht="51" customHeight="1" x14ac:dyDescent="0.3">
      <c r="A13" s="32"/>
      <c r="B13" s="28"/>
      <c r="C13" s="37"/>
      <c r="D13" s="30"/>
      <c r="E13" s="13" t="s">
        <v>33</v>
      </c>
      <c r="F13" s="22">
        <v>4.4413114900000004</v>
      </c>
      <c r="G13" s="26"/>
      <c r="H13" s="12"/>
    </row>
    <row r="14" spans="1:8" s="5" customFormat="1" ht="51" customHeight="1" x14ac:dyDescent="0.3">
      <c r="A14" s="31" t="s">
        <v>66</v>
      </c>
      <c r="B14" s="27" t="s">
        <v>22</v>
      </c>
      <c r="C14" s="35">
        <f>(35-26.01)+(25.61-23.9)+(23.75-15)</f>
        <v>19.45</v>
      </c>
      <c r="D14" s="29"/>
      <c r="E14" s="13" t="s">
        <v>36</v>
      </c>
      <c r="F14" s="22">
        <v>761.15814538999996</v>
      </c>
      <c r="G14" s="25">
        <v>45976</v>
      </c>
      <c r="H14" s="12"/>
    </row>
    <row r="15" spans="1:8" s="5" customFormat="1" ht="51" customHeight="1" x14ac:dyDescent="0.3">
      <c r="A15" s="33"/>
      <c r="B15" s="34"/>
      <c r="C15" s="36"/>
      <c r="D15" s="30"/>
      <c r="E15" s="13" t="s">
        <v>33</v>
      </c>
      <c r="F15" s="22">
        <v>13.776962429999999</v>
      </c>
      <c r="G15" s="46"/>
      <c r="H15" s="12"/>
    </row>
    <row r="16" spans="1:8" s="5" customFormat="1" ht="51" customHeight="1" x14ac:dyDescent="0.3">
      <c r="A16" s="32"/>
      <c r="B16" s="28"/>
      <c r="C16" s="37"/>
      <c r="D16" s="21"/>
      <c r="E16" s="13" t="s">
        <v>6</v>
      </c>
      <c r="F16" s="22"/>
      <c r="G16" s="26"/>
      <c r="H16" s="12"/>
    </row>
    <row r="17" spans="1:8" s="5" customFormat="1" ht="51" customHeight="1" x14ac:dyDescent="0.3">
      <c r="A17" s="31" t="s">
        <v>67</v>
      </c>
      <c r="B17" s="27" t="s">
        <v>23</v>
      </c>
      <c r="C17" s="35">
        <v>3.4</v>
      </c>
      <c r="D17" s="29"/>
      <c r="E17" s="13" t="s">
        <v>37</v>
      </c>
      <c r="F17" s="22">
        <v>116.50675543</v>
      </c>
      <c r="G17" s="25">
        <v>45976</v>
      </c>
      <c r="H17" s="12"/>
    </row>
    <row r="18" spans="1:8" s="5" customFormat="1" ht="51" customHeight="1" x14ac:dyDescent="0.3">
      <c r="A18" s="32"/>
      <c r="B18" s="28"/>
      <c r="C18" s="37"/>
      <c r="D18" s="30"/>
      <c r="E18" s="13" t="s">
        <v>33</v>
      </c>
      <c r="F18" s="22">
        <v>2.4932445699999999</v>
      </c>
      <c r="G18" s="26"/>
      <c r="H18" s="12"/>
    </row>
    <row r="19" spans="1:8" s="5" customFormat="1" ht="51" customHeight="1" x14ac:dyDescent="0.3">
      <c r="A19" s="31" t="s">
        <v>68</v>
      </c>
      <c r="B19" s="27" t="s">
        <v>18</v>
      </c>
      <c r="C19" s="35">
        <v>20.100000000000001</v>
      </c>
      <c r="D19" s="29"/>
      <c r="E19" s="13" t="s">
        <v>37</v>
      </c>
      <c r="F19" s="22">
        <v>780.86631961000001</v>
      </c>
      <c r="G19" s="25">
        <v>45976</v>
      </c>
      <c r="H19" s="12"/>
    </row>
    <row r="20" spans="1:8" s="5" customFormat="1" ht="51" customHeight="1" x14ac:dyDescent="0.3">
      <c r="A20" s="32"/>
      <c r="B20" s="44"/>
      <c r="C20" s="37"/>
      <c r="D20" s="30"/>
      <c r="E20" s="13" t="s">
        <v>33</v>
      </c>
      <c r="F20" s="22">
        <v>14.13368039</v>
      </c>
      <c r="G20" s="26"/>
      <c r="H20" s="12"/>
    </row>
    <row r="21" spans="1:8" s="5" customFormat="1" ht="51" customHeight="1" x14ac:dyDescent="0.3">
      <c r="A21" s="31" t="s">
        <v>69</v>
      </c>
      <c r="B21" s="27" t="s">
        <v>24</v>
      </c>
      <c r="C21" s="35">
        <f>36.4-30.8</f>
        <v>5.5999999999999979</v>
      </c>
      <c r="D21" s="29"/>
      <c r="E21" s="13" t="s">
        <v>38</v>
      </c>
      <c r="F21" s="22">
        <v>285.03167221000001</v>
      </c>
      <c r="G21" s="25">
        <v>45976</v>
      </c>
      <c r="H21" s="12"/>
    </row>
    <row r="22" spans="1:8" s="5" customFormat="1" ht="51" customHeight="1" x14ac:dyDescent="0.3">
      <c r="A22" s="32"/>
      <c r="B22" s="44"/>
      <c r="C22" s="37"/>
      <c r="D22" s="30"/>
      <c r="E22" s="13" t="s">
        <v>33</v>
      </c>
      <c r="F22" s="22">
        <v>6.0996777900000003</v>
      </c>
      <c r="G22" s="26"/>
      <c r="H22" s="12"/>
    </row>
    <row r="23" spans="1:8" s="5" customFormat="1" ht="51" customHeight="1" x14ac:dyDescent="0.3">
      <c r="A23" s="31" t="s">
        <v>70</v>
      </c>
      <c r="B23" s="27" t="s">
        <v>25</v>
      </c>
      <c r="C23" s="35">
        <f>28.52-28.2+21.2</f>
        <v>21.52</v>
      </c>
      <c r="D23" s="29"/>
      <c r="E23" s="13" t="s">
        <v>38</v>
      </c>
      <c r="F23" s="22">
        <v>942.31047048000005</v>
      </c>
      <c r="G23" s="25">
        <v>45976</v>
      </c>
      <c r="H23" s="12"/>
    </row>
    <row r="24" spans="1:8" s="5" customFormat="1" ht="51" customHeight="1" x14ac:dyDescent="0.3">
      <c r="A24" s="32"/>
      <c r="B24" s="44"/>
      <c r="C24" s="37"/>
      <c r="D24" s="30"/>
      <c r="E24" s="13" t="s">
        <v>33</v>
      </c>
      <c r="F24" s="22">
        <v>17.05581952</v>
      </c>
      <c r="G24" s="26"/>
      <c r="H24" s="12"/>
    </row>
    <row r="25" spans="1:8" s="5" customFormat="1" ht="51" customHeight="1" x14ac:dyDescent="0.3">
      <c r="A25" s="31" t="s">
        <v>71</v>
      </c>
      <c r="B25" s="27" t="s">
        <v>26</v>
      </c>
      <c r="C25" s="35">
        <f>86.6-75.5</f>
        <v>11.099999999999994</v>
      </c>
      <c r="D25" s="29"/>
      <c r="E25" s="13" t="s">
        <v>38</v>
      </c>
      <c r="F25" s="22">
        <v>419.25831453000001</v>
      </c>
      <c r="G25" s="25">
        <v>45976</v>
      </c>
      <c r="H25" s="12"/>
    </row>
    <row r="26" spans="1:8" s="5" customFormat="1" ht="51" customHeight="1" x14ac:dyDescent="0.3">
      <c r="A26" s="32"/>
      <c r="B26" s="44"/>
      <c r="C26" s="37"/>
      <c r="D26" s="30"/>
      <c r="E26" s="13" t="s">
        <v>33</v>
      </c>
      <c r="F26" s="22">
        <v>8.0916854699999998</v>
      </c>
      <c r="G26" s="26"/>
      <c r="H26" s="12"/>
    </row>
    <row r="27" spans="1:8" s="5" customFormat="1" ht="51" customHeight="1" x14ac:dyDescent="0.3">
      <c r="A27" s="31" t="s">
        <v>72</v>
      </c>
      <c r="B27" s="27" t="s">
        <v>27</v>
      </c>
      <c r="C27" s="35">
        <f>27.286-11.651</f>
        <v>15.635000000000002</v>
      </c>
      <c r="D27" s="29"/>
      <c r="E27" s="13" t="s">
        <v>39</v>
      </c>
      <c r="F27" s="22">
        <v>437.43034720000003</v>
      </c>
      <c r="G27" s="25">
        <v>45976</v>
      </c>
      <c r="H27" s="12"/>
    </row>
    <row r="28" spans="1:8" s="5" customFormat="1" ht="51" customHeight="1" x14ac:dyDescent="0.3">
      <c r="A28" s="32"/>
      <c r="B28" s="44"/>
      <c r="C28" s="37"/>
      <c r="D28" s="30"/>
      <c r="E28" s="13" t="s">
        <v>33</v>
      </c>
      <c r="F28" s="22">
        <v>8.4424057000000001</v>
      </c>
      <c r="G28" s="26"/>
      <c r="H28" s="12"/>
    </row>
    <row r="29" spans="1:8" s="5" customFormat="1" ht="51" customHeight="1" x14ac:dyDescent="0.3">
      <c r="A29" s="31" t="s">
        <v>73</v>
      </c>
      <c r="B29" s="27" t="s">
        <v>28</v>
      </c>
      <c r="C29" s="35">
        <v>3.2549999999999999</v>
      </c>
      <c r="D29" s="29"/>
      <c r="E29" s="13" t="s">
        <v>19</v>
      </c>
      <c r="F29" s="22">
        <v>104.70086041</v>
      </c>
      <c r="G29" s="25">
        <v>45976</v>
      </c>
      <c r="H29" s="12"/>
    </row>
    <row r="30" spans="1:8" s="5" customFormat="1" ht="51" customHeight="1" x14ac:dyDescent="0.3">
      <c r="A30" s="32"/>
      <c r="B30" s="44"/>
      <c r="C30" s="37"/>
      <c r="D30" s="30"/>
      <c r="E30" s="13" t="s">
        <v>33</v>
      </c>
      <c r="F30" s="22">
        <v>2.24059841</v>
      </c>
      <c r="G30" s="26"/>
      <c r="H30" s="12"/>
    </row>
    <row r="31" spans="1:8" s="5" customFormat="1" ht="51" customHeight="1" x14ac:dyDescent="0.3">
      <c r="A31" s="31" t="s">
        <v>74</v>
      </c>
      <c r="B31" s="27" t="s">
        <v>29</v>
      </c>
      <c r="C31" s="35">
        <f>7.088-3.768</f>
        <v>3.3200000000000003</v>
      </c>
      <c r="D31" s="29"/>
      <c r="E31" s="13" t="s">
        <v>19</v>
      </c>
      <c r="F31" s="22">
        <v>90.769180210000002</v>
      </c>
      <c r="G31" s="25">
        <v>45976</v>
      </c>
      <c r="H31" s="12"/>
    </row>
    <row r="32" spans="1:8" s="5" customFormat="1" ht="51" customHeight="1" x14ac:dyDescent="0.3">
      <c r="A32" s="32"/>
      <c r="B32" s="44"/>
      <c r="C32" s="37"/>
      <c r="D32" s="30"/>
      <c r="E32" s="13" t="s">
        <v>33</v>
      </c>
      <c r="F32" s="22">
        <v>1.9424604599999999</v>
      </c>
      <c r="G32" s="26"/>
      <c r="H32" s="12"/>
    </row>
    <row r="33" spans="1:8" s="5" customFormat="1" ht="51" customHeight="1" x14ac:dyDescent="0.3">
      <c r="A33" s="31" t="s">
        <v>75</v>
      </c>
      <c r="B33" s="27" t="s">
        <v>30</v>
      </c>
      <c r="C33" s="35">
        <f>7-3.2</f>
        <v>3.8</v>
      </c>
      <c r="D33" s="29"/>
      <c r="E33" s="13" t="s">
        <v>19</v>
      </c>
      <c r="F33" s="22">
        <v>116.91063272</v>
      </c>
      <c r="G33" s="25">
        <v>45976</v>
      </c>
      <c r="H33" s="12"/>
    </row>
    <row r="34" spans="1:8" s="5" customFormat="1" ht="69.75" customHeight="1" x14ac:dyDescent="0.3">
      <c r="A34" s="32"/>
      <c r="B34" s="44"/>
      <c r="C34" s="37"/>
      <c r="D34" s="30"/>
      <c r="E34" s="13" t="s">
        <v>33</v>
      </c>
      <c r="F34" s="22">
        <v>2.5018875399999998</v>
      </c>
      <c r="G34" s="26"/>
      <c r="H34" s="12"/>
    </row>
    <row r="35" spans="1:8" s="5" customFormat="1" ht="51" customHeight="1" x14ac:dyDescent="0.3">
      <c r="A35" s="31" t="s">
        <v>76</v>
      </c>
      <c r="B35" s="27" t="s">
        <v>32</v>
      </c>
      <c r="C35" s="35">
        <f>14.088-12.664</f>
        <v>1.4239999999999995</v>
      </c>
      <c r="D35" s="29"/>
      <c r="E35" s="13" t="s">
        <v>19</v>
      </c>
      <c r="F35" s="22">
        <v>48.600655670000002</v>
      </c>
      <c r="G35" s="25">
        <v>45976</v>
      </c>
      <c r="H35" s="12"/>
    </row>
    <row r="36" spans="1:8" s="5" customFormat="1" ht="51" customHeight="1" x14ac:dyDescent="0.3">
      <c r="A36" s="32"/>
      <c r="B36" s="44"/>
      <c r="C36" s="37"/>
      <c r="D36" s="30"/>
      <c r="E36" s="13" t="s">
        <v>33</v>
      </c>
      <c r="F36" s="22">
        <v>1.0400540300000001</v>
      </c>
      <c r="G36" s="26"/>
      <c r="H36" s="12"/>
    </row>
    <row r="37" spans="1:8" s="5" customFormat="1" ht="51" customHeight="1" x14ac:dyDescent="0.3">
      <c r="A37" s="31" t="s">
        <v>77</v>
      </c>
      <c r="B37" s="27" t="s">
        <v>31</v>
      </c>
      <c r="C37" s="35">
        <v>1.014</v>
      </c>
      <c r="D37" s="29"/>
      <c r="E37" s="13" t="s">
        <v>19</v>
      </c>
      <c r="F37" s="22">
        <v>35.297263180000002</v>
      </c>
      <c r="G37" s="25">
        <v>45976</v>
      </c>
      <c r="H37" s="12"/>
    </row>
    <row r="38" spans="1:8" s="5" customFormat="1" ht="51" customHeight="1" x14ac:dyDescent="0.3">
      <c r="A38" s="32"/>
      <c r="B38" s="44"/>
      <c r="C38" s="37"/>
      <c r="D38" s="30"/>
      <c r="E38" s="13" t="s">
        <v>33</v>
      </c>
      <c r="F38" s="22">
        <v>0.75536143</v>
      </c>
      <c r="G38" s="26"/>
      <c r="H38" s="12"/>
    </row>
    <row r="39" spans="1:8" s="5" customFormat="1" ht="51" customHeight="1" x14ac:dyDescent="0.3">
      <c r="A39" s="31" t="s">
        <v>78</v>
      </c>
      <c r="B39" s="27" t="s">
        <v>7</v>
      </c>
      <c r="C39" s="35">
        <f>29.225-18.75</f>
        <v>10.475000000000001</v>
      </c>
      <c r="D39" s="29"/>
      <c r="E39" s="13" t="s">
        <v>40</v>
      </c>
      <c r="F39" s="22">
        <v>403.02272570000002</v>
      </c>
      <c r="G39" s="25">
        <v>45717</v>
      </c>
      <c r="H39" s="12"/>
    </row>
    <row r="40" spans="1:8" s="5" customFormat="1" ht="51" customHeight="1" x14ac:dyDescent="0.3">
      <c r="A40" s="32"/>
      <c r="B40" s="44"/>
      <c r="C40" s="37"/>
      <c r="D40" s="30"/>
      <c r="E40" s="13" t="s">
        <v>33</v>
      </c>
      <c r="F40" s="22">
        <v>7.7783386099999996</v>
      </c>
      <c r="G40" s="26"/>
      <c r="H40" s="12"/>
    </row>
    <row r="41" spans="1:8" s="5" customFormat="1" ht="51" customHeight="1" x14ac:dyDescent="0.3">
      <c r="A41" s="31" t="s">
        <v>79</v>
      </c>
      <c r="B41" s="27" t="s">
        <v>10</v>
      </c>
      <c r="C41" s="35">
        <f>(15.35-10.95)+(9.938-7.55)</f>
        <v>6.7880000000000011</v>
      </c>
      <c r="D41" s="29"/>
      <c r="E41" s="13" t="s">
        <v>41</v>
      </c>
      <c r="F41" s="22">
        <v>182.28277546000001</v>
      </c>
      <c r="G41" s="25">
        <v>45717</v>
      </c>
      <c r="H41" s="12"/>
    </row>
    <row r="42" spans="1:8" s="5" customFormat="1" ht="84" customHeight="1" x14ac:dyDescent="0.3">
      <c r="A42" s="33"/>
      <c r="B42" s="45"/>
      <c r="C42" s="36"/>
      <c r="D42" s="30"/>
      <c r="E42" s="13" t="s">
        <v>33</v>
      </c>
      <c r="F42" s="22">
        <v>3.9110016700000001</v>
      </c>
      <c r="G42" s="46"/>
      <c r="H42" s="12"/>
    </row>
    <row r="43" spans="1:8" s="5" customFormat="1" ht="84" customHeight="1" x14ac:dyDescent="0.3">
      <c r="A43" s="32"/>
      <c r="B43" s="28"/>
      <c r="C43" s="37"/>
      <c r="D43" s="21"/>
      <c r="E43" s="13" t="s">
        <v>6</v>
      </c>
      <c r="F43" s="22"/>
      <c r="G43" s="26"/>
      <c r="H43" s="12"/>
    </row>
    <row r="44" spans="1:8" s="5" customFormat="1" ht="51" customHeight="1" x14ac:dyDescent="0.3">
      <c r="A44" s="31" t="s">
        <v>80</v>
      </c>
      <c r="B44" s="27" t="s">
        <v>14</v>
      </c>
      <c r="C44" s="35">
        <f>30.8-23.094</f>
        <v>7.7059999999999995</v>
      </c>
      <c r="D44" s="29"/>
      <c r="E44" s="13" t="s">
        <v>41</v>
      </c>
      <c r="F44" s="22">
        <v>292.73547194000002</v>
      </c>
      <c r="G44" s="25">
        <v>45717</v>
      </c>
      <c r="H44" s="12"/>
    </row>
    <row r="45" spans="1:8" s="5" customFormat="1" ht="51" customHeight="1" x14ac:dyDescent="0.3">
      <c r="A45" s="32"/>
      <c r="B45" s="44"/>
      <c r="C45" s="37"/>
      <c r="D45" s="30"/>
      <c r="E45" s="13" t="s">
        <v>33</v>
      </c>
      <c r="F45" s="22">
        <v>6.2645391000000004</v>
      </c>
      <c r="G45" s="26"/>
      <c r="H45" s="12"/>
    </row>
    <row r="46" spans="1:8" s="5" customFormat="1" ht="51" customHeight="1" x14ac:dyDescent="0.3">
      <c r="A46" s="31" t="s">
        <v>81</v>
      </c>
      <c r="B46" s="27" t="s">
        <v>15</v>
      </c>
      <c r="C46" s="35">
        <v>8.6</v>
      </c>
      <c r="D46" s="29"/>
      <c r="E46" s="13" t="s">
        <v>42</v>
      </c>
      <c r="F46" s="22">
        <v>269.19017893</v>
      </c>
      <c r="G46" s="25">
        <v>45976</v>
      </c>
      <c r="H46" s="12"/>
    </row>
    <row r="47" spans="1:8" s="5" customFormat="1" ht="51" customHeight="1" x14ac:dyDescent="0.3">
      <c r="A47" s="32"/>
      <c r="B47" s="44"/>
      <c r="C47" s="37"/>
      <c r="D47" s="30"/>
      <c r="E47" s="13" t="s">
        <v>33</v>
      </c>
      <c r="F47" s="22">
        <v>5.7606698300000003</v>
      </c>
      <c r="G47" s="26"/>
      <c r="H47" s="12"/>
    </row>
    <row r="48" spans="1:8" s="5" customFormat="1" ht="51" customHeight="1" x14ac:dyDescent="0.3">
      <c r="A48" s="31" t="s">
        <v>82</v>
      </c>
      <c r="B48" s="27" t="s">
        <v>16</v>
      </c>
      <c r="C48" s="35">
        <f>21.514-16.7</f>
        <v>4.8140000000000001</v>
      </c>
      <c r="D48" s="29"/>
      <c r="E48" s="13" t="s">
        <v>19</v>
      </c>
      <c r="F48" s="22">
        <v>117.52145104</v>
      </c>
      <c r="G48" s="25">
        <v>45976</v>
      </c>
      <c r="H48" s="12"/>
    </row>
    <row r="49" spans="1:8" s="5" customFormat="1" ht="81" customHeight="1" x14ac:dyDescent="0.3">
      <c r="A49" s="32"/>
      <c r="B49" s="44"/>
      <c r="C49" s="37"/>
      <c r="D49" s="30"/>
      <c r="E49" s="13" t="s">
        <v>33</v>
      </c>
      <c r="F49" s="22">
        <v>2.5149590499999999</v>
      </c>
      <c r="G49" s="26"/>
      <c r="H49" s="12"/>
    </row>
    <row r="50" spans="1:8" s="5" customFormat="1" ht="51" customHeight="1" x14ac:dyDescent="0.3">
      <c r="A50" s="31" t="s">
        <v>83</v>
      </c>
      <c r="B50" s="27" t="s">
        <v>17</v>
      </c>
      <c r="C50" s="35">
        <f>29.414-19.4</f>
        <v>10.014000000000003</v>
      </c>
      <c r="D50" s="29"/>
      <c r="E50" s="13" t="s">
        <v>41</v>
      </c>
      <c r="F50" s="22">
        <v>313.73409046</v>
      </c>
      <c r="G50" s="25">
        <v>46341</v>
      </c>
      <c r="H50" s="12"/>
    </row>
    <row r="51" spans="1:8" s="5" customFormat="1" ht="51" customHeight="1" x14ac:dyDescent="0.3">
      <c r="A51" s="32"/>
      <c r="B51" s="44"/>
      <c r="C51" s="37"/>
      <c r="D51" s="30"/>
      <c r="E51" s="13" t="s">
        <v>33</v>
      </c>
      <c r="F51" s="22">
        <v>6.7139095400000004</v>
      </c>
      <c r="G51" s="26"/>
      <c r="H51" s="12"/>
    </row>
    <row r="52" spans="1:8" s="5" customFormat="1" ht="51" customHeight="1" x14ac:dyDescent="0.3">
      <c r="A52" s="31" t="s">
        <v>84</v>
      </c>
      <c r="B52" s="27" t="s">
        <v>62</v>
      </c>
      <c r="C52" s="35">
        <v>4.2</v>
      </c>
      <c r="D52" s="29"/>
      <c r="E52" s="24" t="s">
        <v>113</v>
      </c>
      <c r="F52" s="22">
        <v>167.48673066000001</v>
      </c>
      <c r="G52" s="25">
        <v>46341</v>
      </c>
      <c r="H52" s="12"/>
    </row>
    <row r="53" spans="1:8" s="5" customFormat="1" ht="51" customHeight="1" x14ac:dyDescent="0.3">
      <c r="A53" s="32"/>
      <c r="B53" s="44"/>
      <c r="C53" s="37"/>
      <c r="D53" s="30"/>
      <c r="E53" s="24" t="s">
        <v>33</v>
      </c>
      <c r="F53" s="22">
        <v>3.5842160399999998</v>
      </c>
      <c r="G53" s="26"/>
      <c r="H53" s="12"/>
    </row>
    <row r="54" spans="1:8" s="5" customFormat="1" ht="51" customHeight="1" x14ac:dyDescent="0.3">
      <c r="A54" s="31" t="s">
        <v>85</v>
      </c>
      <c r="B54" s="27" t="s">
        <v>63</v>
      </c>
      <c r="C54" s="35">
        <v>2.8969999999999998</v>
      </c>
      <c r="D54" s="29"/>
      <c r="E54" s="13" t="s">
        <v>19</v>
      </c>
      <c r="F54" s="22">
        <v>90.388133870000004</v>
      </c>
      <c r="G54" s="25">
        <v>46341</v>
      </c>
      <c r="H54" s="12"/>
    </row>
    <row r="55" spans="1:8" s="5" customFormat="1" ht="51" customHeight="1" x14ac:dyDescent="0.3">
      <c r="A55" s="32"/>
      <c r="B55" s="44"/>
      <c r="C55" s="37"/>
      <c r="D55" s="30"/>
      <c r="E55" s="13" t="s">
        <v>33</v>
      </c>
      <c r="F55" s="22">
        <v>1.9343060599999999</v>
      </c>
      <c r="G55" s="26"/>
      <c r="H55" s="12"/>
    </row>
    <row r="56" spans="1:8" s="5" customFormat="1" ht="51" customHeight="1" x14ac:dyDescent="0.3">
      <c r="A56" s="31" t="s">
        <v>86</v>
      </c>
      <c r="B56" s="27" t="s">
        <v>112</v>
      </c>
      <c r="C56" s="35">
        <v>1.6</v>
      </c>
      <c r="D56" s="29"/>
      <c r="E56" s="13" t="s">
        <v>6</v>
      </c>
      <c r="F56" s="22"/>
      <c r="G56" s="25">
        <v>45992</v>
      </c>
      <c r="H56" s="12"/>
    </row>
    <row r="57" spans="1:8" s="5" customFormat="1" ht="51" customHeight="1" x14ac:dyDescent="0.3">
      <c r="A57" s="32"/>
      <c r="B57" s="28"/>
      <c r="C57" s="37"/>
      <c r="D57" s="30"/>
      <c r="E57" s="13" t="s">
        <v>6</v>
      </c>
      <c r="F57" s="22"/>
      <c r="G57" s="26"/>
      <c r="H57" s="12"/>
    </row>
    <row r="58" spans="1:8" s="5" customFormat="1" ht="51" customHeight="1" x14ac:dyDescent="0.3">
      <c r="A58" s="31" t="s">
        <v>87</v>
      </c>
      <c r="B58" s="27" t="s">
        <v>110</v>
      </c>
      <c r="C58" s="35">
        <v>0.81299999999999994</v>
      </c>
      <c r="D58" s="29"/>
      <c r="E58" s="13" t="s">
        <v>6</v>
      </c>
      <c r="F58" s="22"/>
      <c r="G58" s="25">
        <v>45992</v>
      </c>
      <c r="H58" s="12"/>
    </row>
    <row r="59" spans="1:8" s="5" customFormat="1" ht="51" customHeight="1" x14ac:dyDescent="0.3">
      <c r="A59" s="32"/>
      <c r="B59" s="28"/>
      <c r="C59" s="37"/>
      <c r="D59" s="30"/>
      <c r="E59" s="13" t="s">
        <v>6</v>
      </c>
      <c r="F59" s="22"/>
      <c r="G59" s="26"/>
      <c r="H59" s="12"/>
    </row>
    <row r="60" spans="1:8" s="5" customFormat="1" ht="51" customHeight="1" x14ac:dyDescent="0.3">
      <c r="A60" s="31" t="s">
        <v>88</v>
      </c>
      <c r="B60" s="27" t="s">
        <v>111</v>
      </c>
      <c r="C60" s="35">
        <v>2.2799999999999998</v>
      </c>
      <c r="D60" s="29"/>
      <c r="E60" s="13" t="s">
        <v>6</v>
      </c>
      <c r="F60" s="22"/>
      <c r="G60" s="25">
        <v>45992</v>
      </c>
      <c r="H60" s="12"/>
    </row>
    <row r="61" spans="1:8" s="5" customFormat="1" ht="51" customHeight="1" x14ac:dyDescent="0.3">
      <c r="A61" s="32"/>
      <c r="B61" s="28"/>
      <c r="C61" s="37"/>
      <c r="D61" s="30"/>
      <c r="E61" s="13" t="s">
        <v>6</v>
      </c>
      <c r="F61" s="22"/>
      <c r="G61" s="26"/>
      <c r="H61" s="12"/>
    </row>
    <row r="62" spans="1:8" s="5" customFormat="1" ht="51" customHeight="1" x14ac:dyDescent="0.3">
      <c r="A62" s="31" t="s">
        <v>89</v>
      </c>
      <c r="B62" s="27" t="s">
        <v>8</v>
      </c>
      <c r="C62" s="35"/>
      <c r="D62" s="29">
        <v>68.8</v>
      </c>
      <c r="E62" s="13" t="s">
        <v>43</v>
      </c>
      <c r="F62" s="22">
        <v>75.273967279999994</v>
      </c>
      <c r="G62" s="25">
        <v>45809</v>
      </c>
    </row>
    <row r="63" spans="1:8" s="5" customFormat="1" ht="87.75" customHeight="1" x14ac:dyDescent="0.3">
      <c r="A63" s="33"/>
      <c r="B63" s="34"/>
      <c r="C63" s="36"/>
      <c r="D63" s="38"/>
      <c r="E63" s="13" t="s">
        <v>33</v>
      </c>
      <c r="F63" s="22">
        <v>1.5351758900000001</v>
      </c>
      <c r="G63" s="46"/>
    </row>
    <row r="64" spans="1:8" s="5" customFormat="1" ht="51" customHeight="1" x14ac:dyDescent="0.3">
      <c r="A64" s="31" t="s">
        <v>90</v>
      </c>
      <c r="B64" s="27" t="s">
        <v>9</v>
      </c>
      <c r="C64" s="35"/>
      <c r="D64" s="29">
        <v>78.8</v>
      </c>
      <c r="E64" s="13" t="s">
        <v>43</v>
      </c>
      <c r="F64" s="22">
        <v>92.855708609999994</v>
      </c>
      <c r="G64" s="25">
        <v>45809</v>
      </c>
    </row>
    <row r="65" spans="1:7" s="5" customFormat="1" ht="51" customHeight="1" x14ac:dyDescent="0.3">
      <c r="A65" s="32"/>
      <c r="B65" s="28"/>
      <c r="C65" s="37"/>
      <c r="D65" s="30"/>
      <c r="E65" s="13" t="s">
        <v>33</v>
      </c>
      <c r="F65" s="22">
        <v>1.98710381</v>
      </c>
      <c r="G65" s="26"/>
    </row>
    <row r="66" spans="1:7" s="5" customFormat="1" ht="51" customHeight="1" x14ac:dyDescent="0.3">
      <c r="A66" s="31" t="s">
        <v>91</v>
      </c>
      <c r="B66" s="27" t="s">
        <v>106</v>
      </c>
      <c r="C66" s="20"/>
      <c r="D66" s="29">
        <v>12.03</v>
      </c>
      <c r="E66" s="13" t="s">
        <v>6</v>
      </c>
      <c r="F66" s="22"/>
      <c r="G66" s="25">
        <v>45992</v>
      </c>
    </row>
    <row r="67" spans="1:7" s="5" customFormat="1" ht="51" customHeight="1" x14ac:dyDescent="0.3">
      <c r="A67" s="32"/>
      <c r="B67" s="28"/>
      <c r="C67" s="20"/>
      <c r="D67" s="30"/>
      <c r="E67" s="13" t="s">
        <v>6</v>
      </c>
      <c r="F67" s="22"/>
      <c r="G67" s="26"/>
    </row>
    <row r="68" spans="1:7" s="5" customFormat="1" ht="51" customHeight="1" x14ac:dyDescent="0.3">
      <c r="A68" s="31" t="s">
        <v>92</v>
      </c>
      <c r="B68" s="27" t="s">
        <v>45</v>
      </c>
      <c r="C68" s="35"/>
      <c r="D68" s="29">
        <v>14.76</v>
      </c>
      <c r="E68" s="23" t="s">
        <v>64</v>
      </c>
      <c r="F68" s="22">
        <v>146.06586999999999</v>
      </c>
      <c r="G68" s="25">
        <v>46327</v>
      </c>
    </row>
    <row r="69" spans="1:7" s="5" customFormat="1" ht="51" customHeight="1" x14ac:dyDescent="0.3">
      <c r="A69" s="32"/>
      <c r="B69" s="28"/>
      <c r="C69" s="37"/>
      <c r="D69" s="30"/>
      <c r="E69" s="23" t="s">
        <v>33</v>
      </c>
      <c r="F69" s="22">
        <v>2.6756652500000002</v>
      </c>
      <c r="G69" s="26"/>
    </row>
    <row r="70" spans="1:7" s="5" customFormat="1" ht="59.25" customHeight="1" x14ac:dyDescent="0.3">
      <c r="A70" s="31" t="s">
        <v>93</v>
      </c>
      <c r="B70" s="27" t="s">
        <v>46</v>
      </c>
      <c r="C70" s="35"/>
      <c r="D70" s="29">
        <v>12</v>
      </c>
      <c r="E70" s="23" t="s">
        <v>54</v>
      </c>
      <c r="F70" s="22">
        <v>147.90430000000001</v>
      </c>
      <c r="G70" s="25">
        <v>46327</v>
      </c>
    </row>
    <row r="71" spans="1:7" s="5" customFormat="1" ht="87.75" customHeight="1" x14ac:dyDescent="0.3">
      <c r="A71" s="32"/>
      <c r="B71" s="28"/>
      <c r="C71" s="37"/>
      <c r="D71" s="30"/>
      <c r="E71" s="23" t="s">
        <v>33</v>
      </c>
      <c r="F71" s="22">
        <v>2.7535997399999999</v>
      </c>
      <c r="G71" s="26"/>
    </row>
    <row r="72" spans="1:7" s="5" customFormat="1" ht="51" customHeight="1" x14ac:dyDescent="0.3">
      <c r="A72" s="31" t="s">
        <v>94</v>
      </c>
      <c r="B72" s="27" t="s">
        <v>47</v>
      </c>
      <c r="C72" s="35"/>
      <c r="D72" s="29">
        <v>12.42</v>
      </c>
      <c r="E72" s="23" t="s">
        <v>64</v>
      </c>
      <c r="F72" s="22">
        <v>174.43751</v>
      </c>
      <c r="G72" s="25">
        <v>46327</v>
      </c>
    </row>
    <row r="73" spans="1:7" s="5" customFormat="1" ht="51" customHeight="1" x14ac:dyDescent="0.3">
      <c r="A73" s="32"/>
      <c r="B73" s="28"/>
      <c r="C73" s="37"/>
      <c r="D73" s="30"/>
      <c r="E73" s="23" t="s">
        <v>33</v>
      </c>
      <c r="F73" s="22">
        <v>3.2259552899999999</v>
      </c>
      <c r="G73" s="26"/>
    </row>
    <row r="74" spans="1:7" s="5" customFormat="1" ht="51" customHeight="1" x14ac:dyDescent="0.3">
      <c r="A74" s="31" t="s">
        <v>95</v>
      </c>
      <c r="B74" s="27" t="s">
        <v>48</v>
      </c>
      <c r="C74" s="35"/>
      <c r="D74" s="29">
        <v>26.77</v>
      </c>
      <c r="E74" s="23" t="s">
        <v>54</v>
      </c>
      <c r="F74" s="22">
        <v>157.18049999999999</v>
      </c>
      <c r="G74" s="25">
        <v>46327</v>
      </c>
    </row>
    <row r="75" spans="1:7" s="5" customFormat="1" ht="51" customHeight="1" x14ac:dyDescent="0.3">
      <c r="A75" s="32"/>
      <c r="B75" s="28"/>
      <c r="C75" s="37"/>
      <c r="D75" s="30"/>
      <c r="E75" s="23" t="s">
        <v>33</v>
      </c>
      <c r="F75" s="22">
        <v>2.8958905800000001</v>
      </c>
      <c r="G75" s="26"/>
    </row>
    <row r="76" spans="1:7" s="5" customFormat="1" ht="51" customHeight="1" x14ac:dyDescent="0.3">
      <c r="A76" s="31" t="s">
        <v>96</v>
      </c>
      <c r="B76" s="27" t="s">
        <v>49</v>
      </c>
      <c r="C76" s="35"/>
      <c r="D76" s="29">
        <v>9.74</v>
      </c>
      <c r="E76" s="23" t="s">
        <v>55</v>
      </c>
      <c r="F76" s="22">
        <v>29.543859999999999</v>
      </c>
      <c r="G76" s="25">
        <v>46327</v>
      </c>
    </row>
    <row r="77" spans="1:7" s="5" customFormat="1" ht="51" customHeight="1" x14ac:dyDescent="0.3">
      <c r="A77" s="32"/>
      <c r="B77" s="28"/>
      <c r="C77" s="37"/>
      <c r="D77" s="30"/>
      <c r="E77" s="23" t="s">
        <v>33</v>
      </c>
      <c r="F77" s="22">
        <v>0.50997342000000001</v>
      </c>
      <c r="G77" s="26"/>
    </row>
    <row r="78" spans="1:7" s="5" customFormat="1" ht="51" customHeight="1" x14ac:dyDescent="0.3">
      <c r="A78" s="31" t="s">
        <v>97</v>
      </c>
      <c r="B78" s="27" t="s">
        <v>50</v>
      </c>
      <c r="C78" s="35"/>
      <c r="D78" s="29">
        <v>7.5</v>
      </c>
      <c r="E78" s="23" t="s">
        <v>56</v>
      </c>
      <c r="F78" s="22">
        <v>40.589399999999998</v>
      </c>
      <c r="G78" s="25">
        <v>46327</v>
      </c>
    </row>
    <row r="79" spans="1:7" s="5" customFormat="1" ht="51" customHeight="1" x14ac:dyDescent="0.3">
      <c r="A79" s="32"/>
      <c r="B79" s="28"/>
      <c r="C79" s="37"/>
      <c r="D79" s="30"/>
      <c r="E79" s="23" t="s">
        <v>33</v>
      </c>
      <c r="F79" s="22">
        <v>0.69775816999999996</v>
      </c>
      <c r="G79" s="26"/>
    </row>
    <row r="80" spans="1:7" s="5" customFormat="1" ht="51" customHeight="1" x14ac:dyDescent="0.3">
      <c r="A80" s="31" t="s">
        <v>98</v>
      </c>
      <c r="B80" s="27" t="s">
        <v>51</v>
      </c>
      <c r="C80" s="35"/>
      <c r="D80" s="29">
        <v>34.700000000000003</v>
      </c>
      <c r="E80" s="23" t="s">
        <v>54</v>
      </c>
      <c r="F80" s="22">
        <v>98.563540000000003</v>
      </c>
      <c r="G80" s="25">
        <v>46327</v>
      </c>
    </row>
    <row r="81" spans="1:7" s="5" customFormat="1" ht="51" customHeight="1" x14ac:dyDescent="0.3">
      <c r="A81" s="32"/>
      <c r="B81" s="28"/>
      <c r="C81" s="37"/>
      <c r="D81" s="30"/>
      <c r="E81" s="23" t="s">
        <v>33</v>
      </c>
      <c r="F81" s="22">
        <v>1.81337058</v>
      </c>
      <c r="G81" s="26"/>
    </row>
    <row r="82" spans="1:7" s="5" customFormat="1" ht="51" customHeight="1" x14ac:dyDescent="0.3">
      <c r="A82" s="31" t="s">
        <v>99</v>
      </c>
      <c r="B82" s="27" t="s">
        <v>52</v>
      </c>
      <c r="C82" s="35"/>
      <c r="D82" s="29">
        <v>59.2</v>
      </c>
      <c r="E82" s="23" t="s">
        <v>56</v>
      </c>
      <c r="F82" s="22">
        <v>224.65111999999999</v>
      </c>
      <c r="G82" s="25">
        <v>46327</v>
      </c>
    </row>
    <row r="83" spans="1:7" s="5" customFormat="1" ht="51" customHeight="1" x14ac:dyDescent="0.3">
      <c r="A83" s="32"/>
      <c r="B83" s="28"/>
      <c r="C83" s="37"/>
      <c r="D83" s="30"/>
      <c r="E83" s="23" t="s">
        <v>33</v>
      </c>
      <c r="F83" s="22">
        <v>4.1665216799999998</v>
      </c>
      <c r="G83" s="26"/>
    </row>
    <row r="84" spans="1:7" s="5" customFormat="1" ht="51" customHeight="1" x14ac:dyDescent="0.3">
      <c r="A84" s="31" t="s">
        <v>100</v>
      </c>
      <c r="B84" s="27" t="s">
        <v>53</v>
      </c>
      <c r="C84" s="35"/>
      <c r="D84" s="29">
        <v>12.5</v>
      </c>
      <c r="E84" s="23" t="s">
        <v>107</v>
      </c>
      <c r="F84" s="22">
        <v>25.505179999999999</v>
      </c>
      <c r="G84" s="25">
        <v>46327</v>
      </c>
    </row>
    <row r="85" spans="1:7" s="5" customFormat="1" ht="51" customHeight="1" x14ac:dyDescent="0.3">
      <c r="A85" s="32"/>
      <c r="B85" s="28"/>
      <c r="C85" s="37"/>
      <c r="D85" s="30"/>
      <c r="E85" s="23" t="s">
        <v>108</v>
      </c>
      <c r="F85" s="22">
        <v>0.20400460000000001</v>
      </c>
      <c r="G85" s="26"/>
    </row>
    <row r="86" spans="1:7" s="5" customFormat="1" ht="79.5" customHeight="1" x14ac:dyDescent="0.3">
      <c r="A86" s="40" t="s">
        <v>101</v>
      </c>
      <c r="B86" s="39" t="s">
        <v>57</v>
      </c>
      <c r="C86" s="41"/>
      <c r="D86" s="42">
        <v>39.1</v>
      </c>
      <c r="E86" s="23" t="s">
        <v>109</v>
      </c>
      <c r="F86" s="22">
        <v>103.67637999999999</v>
      </c>
      <c r="G86" s="43">
        <v>46327</v>
      </c>
    </row>
    <row r="87" spans="1:7" s="5" customFormat="1" ht="79.5" customHeight="1" x14ac:dyDescent="0.3">
      <c r="A87" s="40"/>
      <c r="B87" s="39"/>
      <c r="C87" s="41"/>
      <c r="D87" s="42"/>
      <c r="E87" s="23" t="s">
        <v>33</v>
      </c>
      <c r="F87" s="22">
        <v>1.8961124899999999</v>
      </c>
      <c r="G87" s="43"/>
    </row>
    <row r="88" spans="1:7" s="5" customFormat="1" ht="79.5" customHeight="1" x14ac:dyDescent="0.3">
      <c r="A88" s="40"/>
      <c r="B88" s="39"/>
      <c r="C88" s="41"/>
      <c r="D88" s="42"/>
      <c r="E88" s="23" t="s">
        <v>6</v>
      </c>
      <c r="F88" s="22"/>
      <c r="G88" s="43"/>
    </row>
    <row r="89" spans="1:7" s="5" customFormat="1" ht="79.5" customHeight="1" x14ac:dyDescent="0.3">
      <c r="A89" s="31" t="s">
        <v>102</v>
      </c>
      <c r="B89" s="27" t="s">
        <v>58</v>
      </c>
      <c r="C89" s="35"/>
      <c r="D89" s="29">
        <v>66.2</v>
      </c>
      <c r="E89" s="23" t="s">
        <v>6</v>
      </c>
      <c r="F89" s="22"/>
      <c r="G89" s="43">
        <v>46327</v>
      </c>
    </row>
    <row r="90" spans="1:7" s="5" customFormat="1" ht="79.5" customHeight="1" x14ac:dyDescent="0.3">
      <c r="A90" s="33"/>
      <c r="B90" s="34"/>
      <c r="C90" s="36"/>
      <c r="D90" s="38"/>
      <c r="E90" s="23" t="s">
        <v>6</v>
      </c>
      <c r="F90" s="22"/>
      <c r="G90" s="43"/>
    </row>
    <row r="91" spans="1:7" s="5" customFormat="1" ht="79.5" customHeight="1" x14ac:dyDescent="0.3">
      <c r="A91" s="33"/>
      <c r="B91" s="34"/>
      <c r="C91" s="36"/>
      <c r="D91" s="38"/>
      <c r="E91" s="23" t="s">
        <v>6</v>
      </c>
      <c r="F91" s="22"/>
      <c r="G91" s="43"/>
    </row>
    <row r="92" spans="1:7" s="5" customFormat="1" ht="79.5" customHeight="1" x14ac:dyDescent="0.3">
      <c r="A92" s="32"/>
      <c r="B92" s="28"/>
      <c r="C92" s="37"/>
      <c r="D92" s="30"/>
      <c r="E92" s="23" t="s">
        <v>6</v>
      </c>
      <c r="F92" s="22"/>
      <c r="G92" s="43"/>
    </row>
    <row r="93" spans="1:7" s="5" customFormat="1" ht="144" customHeight="1" x14ac:dyDescent="0.3">
      <c r="A93" s="40" t="s">
        <v>103</v>
      </c>
      <c r="B93" s="39" t="s">
        <v>61</v>
      </c>
      <c r="C93" s="41"/>
      <c r="D93" s="42">
        <v>33.42</v>
      </c>
      <c r="E93" s="23" t="s">
        <v>40</v>
      </c>
      <c r="F93" s="22">
        <v>281.76568538999999</v>
      </c>
      <c r="G93" s="43" t="s">
        <v>116</v>
      </c>
    </row>
    <row r="94" spans="1:7" s="5" customFormat="1" ht="144" customHeight="1" x14ac:dyDescent="0.3">
      <c r="A94" s="40"/>
      <c r="B94" s="39"/>
      <c r="C94" s="41"/>
      <c r="D94" s="42"/>
      <c r="E94" s="23" t="s">
        <v>33</v>
      </c>
      <c r="F94" s="22">
        <v>5.2141501300000002</v>
      </c>
      <c r="G94" s="43"/>
    </row>
    <row r="95" spans="1:7" s="5" customFormat="1" ht="144" customHeight="1" x14ac:dyDescent="0.3">
      <c r="A95" s="40"/>
      <c r="B95" s="39"/>
      <c r="C95" s="41"/>
      <c r="D95" s="42"/>
      <c r="E95" s="23" t="s">
        <v>6</v>
      </c>
      <c r="F95" s="22"/>
      <c r="G95" s="43"/>
    </row>
    <row r="96" spans="1:7" s="5" customFormat="1" ht="144" customHeight="1" x14ac:dyDescent="0.3">
      <c r="A96" s="40" t="s">
        <v>104</v>
      </c>
      <c r="B96" s="39" t="s">
        <v>59</v>
      </c>
      <c r="C96" s="41"/>
      <c r="D96" s="42">
        <v>56</v>
      </c>
      <c r="E96" s="23" t="s">
        <v>107</v>
      </c>
      <c r="F96" s="22">
        <v>250.32875000000001</v>
      </c>
      <c r="G96" s="43">
        <v>46327</v>
      </c>
    </row>
    <row r="97" spans="1:7" s="5" customFormat="1" ht="144" customHeight="1" x14ac:dyDescent="0.3">
      <c r="A97" s="40"/>
      <c r="B97" s="39"/>
      <c r="C97" s="41"/>
      <c r="D97" s="42"/>
      <c r="E97" s="23" t="s">
        <v>33</v>
      </c>
      <c r="F97" s="22">
        <v>4.5794479600000004</v>
      </c>
      <c r="G97" s="43"/>
    </row>
    <row r="98" spans="1:7" s="5" customFormat="1" ht="144" customHeight="1" x14ac:dyDescent="0.3">
      <c r="A98" s="40"/>
      <c r="B98" s="39"/>
      <c r="C98" s="41"/>
      <c r="D98" s="42"/>
      <c r="E98" s="23" t="s">
        <v>6</v>
      </c>
      <c r="F98" s="22"/>
      <c r="G98" s="43"/>
    </row>
    <row r="99" spans="1:7" s="5" customFormat="1" ht="144" customHeight="1" x14ac:dyDescent="0.3">
      <c r="A99" s="40" t="s">
        <v>105</v>
      </c>
      <c r="B99" s="39" t="s">
        <v>60</v>
      </c>
      <c r="C99" s="41"/>
      <c r="D99" s="42">
        <v>43.36</v>
      </c>
      <c r="E99" s="23" t="s">
        <v>6</v>
      </c>
      <c r="F99" s="22"/>
      <c r="G99" s="43">
        <v>46327</v>
      </c>
    </row>
    <row r="100" spans="1:7" s="5" customFormat="1" ht="144" customHeight="1" x14ac:dyDescent="0.3">
      <c r="A100" s="40"/>
      <c r="B100" s="39"/>
      <c r="C100" s="41"/>
      <c r="D100" s="42"/>
      <c r="E100" s="23" t="s">
        <v>6</v>
      </c>
      <c r="F100" s="22"/>
      <c r="G100" s="43"/>
    </row>
    <row r="101" spans="1:7" s="5" customFormat="1" x14ac:dyDescent="0.3">
      <c r="A101" s="10"/>
      <c r="B101" s="11"/>
      <c r="C101" s="11"/>
      <c r="D101" s="11"/>
      <c r="E101" s="11"/>
      <c r="F101" s="11"/>
      <c r="G101" s="11"/>
    </row>
    <row r="102" spans="1:7" s="5" customFormat="1" x14ac:dyDescent="0.3">
      <c r="A102" s="10"/>
      <c r="B102" s="11"/>
      <c r="C102" s="11"/>
      <c r="D102" s="11"/>
      <c r="E102" s="11"/>
      <c r="F102" s="11"/>
      <c r="G102" s="11"/>
    </row>
    <row r="103" spans="1:7" s="5" customFormat="1" x14ac:dyDescent="0.3">
      <c r="A103" s="10"/>
      <c r="B103" s="11"/>
      <c r="C103" s="11"/>
      <c r="D103" s="11"/>
      <c r="E103" s="11"/>
      <c r="F103" s="11"/>
      <c r="G103" s="11"/>
    </row>
    <row r="104" spans="1:7" s="5" customFormat="1" x14ac:dyDescent="0.3">
      <c r="A104" s="10"/>
      <c r="B104" s="11"/>
      <c r="C104" s="11"/>
      <c r="D104" s="11"/>
      <c r="E104" s="11"/>
      <c r="F104" s="11"/>
      <c r="G104" s="11"/>
    </row>
    <row r="105" spans="1:7" s="5" customFormat="1" x14ac:dyDescent="0.3">
      <c r="A105" s="10"/>
      <c r="B105" s="11"/>
      <c r="C105" s="11"/>
      <c r="D105" s="11"/>
      <c r="E105" s="11"/>
      <c r="F105" s="11"/>
      <c r="G105" s="11"/>
    </row>
    <row r="106" spans="1:7" s="5" customFormat="1" x14ac:dyDescent="0.3">
      <c r="A106" s="10"/>
      <c r="B106" s="11"/>
      <c r="C106" s="11"/>
      <c r="D106" s="11"/>
      <c r="E106" s="11"/>
      <c r="F106" s="11"/>
      <c r="G106" s="11"/>
    </row>
    <row r="107" spans="1:7" s="5" customFormat="1" x14ac:dyDescent="0.3">
      <c r="A107" s="10"/>
      <c r="B107" s="11"/>
      <c r="C107" s="11"/>
      <c r="D107" s="11"/>
      <c r="E107" s="11"/>
      <c r="F107" s="11"/>
      <c r="G107" s="11"/>
    </row>
    <row r="108" spans="1:7" s="5" customFormat="1" x14ac:dyDescent="0.3">
      <c r="A108" s="10"/>
      <c r="B108" s="11"/>
      <c r="C108" s="11"/>
      <c r="D108" s="11"/>
      <c r="E108" s="11"/>
      <c r="F108" s="11"/>
      <c r="G108" s="11"/>
    </row>
    <row r="109" spans="1:7" s="5" customFormat="1" x14ac:dyDescent="0.3">
      <c r="A109" s="10"/>
      <c r="B109" s="11"/>
      <c r="C109" s="11"/>
      <c r="D109" s="11"/>
      <c r="E109" s="11"/>
      <c r="F109" s="11"/>
      <c r="G109" s="11"/>
    </row>
    <row r="110" spans="1:7" s="5" customFormat="1" x14ac:dyDescent="0.3">
      <c r="A110" s="10"/>
      <c r="B110" s="11"/>
      <c r="C110" s="11"/>
      <c r="D110" s="11"/>
      <c r="E110" s="11"/>
      <c r="F110" s="11"/>
      <c r="G110" s="11"/>
    </row>
    <row r="111" spans="1:7" s="5" customFormat="1" x14ac:dyDescent="0.3">
      <c r="A111" s="10"/>
      <c r="B111" s="11"/>
      <c r="C111" s="11"/>
      <c r="D111" s="11"/>
      <c r="E111" s="11"/>
      <c r="F111" s="11"/>
      <c r="G111" s="11"/>
    </row>
    <row r="112" spans="1:7" s="5" customFormat="1" x14ac:dyDescent="0.3">
      <c r="A112" s="10"/>
      <c r="B112" s="11"/>
      <c r="C112" s="11"/>
      <c r="D112" s="11"/>
      <c r="E112" s="11"/>
      <c r="F112" s="11"/>
      <c r="G112" s="11"/>
    </row>
    <row r="113" spans="1:7" s="5" customFormat="1" x14ac:dyDescent="0.3">
      <c r="A113" s="10"/>
      <c r="B113" s="11"/>
      <c r="C113" s="11"/>
      <c r="D113" s="11"/>
      <c r="E113" s="11"/>
      <c r="F113" s="11"/>
      <c r="G113" s="11"/>
    </row>
    <row r="114" spans="1:7" s="5" customFormat="1" x14ac:dyDescent="0.3">
      <c r="A114" s="10"/>
      <c r="B114" s="11"/>
      <c r="C114" s="11"/>
      <c r="D114" s="11"/>
    </row>
    <row r="115" spans="1:7" s="5" customFormat="1" x14ac:dyDescent="0.3"/>
    <row r="116" spans="1:7" s="5" customFormat="1" x14ac:dyDescent="0.3"/>
    <row r="117" spans="1:7" s="5" customFormat="1" x14ac:dyDescent="0.3"/>
    <row r="118" spans="1:7" s="5" customFormat="1" x14ac:dyDescent="0.3"/>
    <row r="119" spans="1:7" s="5" customFormat="1" x14ac:dyDescent="0.3"/>
    <row r="120" spans="1:7" s="5" customFormat="1" x14ac:dyDescent="0.3"/>
    <row r="121" spans="1:7" s="5" customFormat="1" x14ac:dyDescent="0.3"/>
    <row r="122" spans="1:7" s="5" customFormat="1" x14ac:dyDescent="0.3"/>
    <row r="123" spans="1:7" s="5" customFormat="1" x14ac:dyDescent="0.3"/>
    <row r="124" spans="1:7" s="5" customFormat="1" x14ac:dyDescent="0.3"/>
    <row r="125" spans="1:7" s="5" customFormat="1" x14ac:dyDescent="0.3"/>
    <row r="126" spans="1:7" s="5" customFormat="1" x14ac:dyDescent="0.3"/>
    <row r="127" spans="1:7" s="5" customFormat="1" x14ac:dyDescent="0.3"/>
    <row r="128" spans="1:7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</sheetData>
  <autoFilter ref="A7:G100" xr:uid="{00000000-0009-0000-0000-000000000000}"/>
  <mergeCells count="217">
    <mergeCell ref="B93:B95"/>
    <mergeCell ref="A93:A95"/>
    <mergeCell ref="C93:C95"/>
    <mergeCell ref="D93:D95"/>
    <mergeCell ref="G93:G95"/>
    <mergeCell ref="A58:A59"/>
    <mergeCell ref="B58:B59"/>
    <mergeCell ref="C58:C59"/>
    <mergeCell ref="D58:D59"/>
    <mergeCell ref="G58:G59"/>
    <mergeCell ref="A60:A61"/>
    <mergeCell ref="B60:B61"/>
    <mergeCell ref="C60:C61"/>
    <mergeCell ref="D60:D61"/>
    <mergeCell ref="G60:G61"/>
    <mergeCell ref="A99:A100"/>
    <mergeCell ref="B99:B100"/>
    <mergeCell ref="C99:C100"/>
    <mergeCell ref="D99:D100"/>
    <mergeCell ref="G99:G100"/>
    <mergeCell ref="B96:B98"/>
    <mergeCell ref="A96:A98"/>
    <mergeCell ref="C96:C98"/>
    <mergeCell ref="D96:D98"/>
    <mergeCell ref="G96:G98"/>
    <mergeCell ref="A10:A11"/>
    <mergeCell ref="B10:B11"/>
    <mergeCell ref="C10:C11"/>
    <mergeCell ref="D10:D11"/>
    <mergeCell ref="G23:G24"/>
    <mergeCell ref="G46:G47"/>
    <mergeCell ref="G48:G49"/>
    <mergeCell ref="G50:G51"/>
    <mergeCell ref="G64:G65"/>
    <mergeCell ref="G62:G63"/>
    <mergeCell ref="G35:G36"/>
    <mergeCell ref="G37:G38"/>
    <mergeCell ref="G39:G40"/>
    <mergeCell ref="G25:G26"/>
    <mergeCell ref="G27:G28"/>
    <mergeCell ref="G29:G30"/>
    <mergeCell ref="A56:A57"/>
    <mergeCell ref="B56:B57"/>
    <mergeCell ref="C56:C57"/>
    <mergeCell ref="D56:D57"/>
    <mergeCell ref="G56:G57"/>
    <mergeCell ref="G31:G32"/>
    <mergeCell ref="C5:D6"/>
    <mergeCell ref="A4:G4"/>
    <mergeCell ref="B5:B7"/>
    <mergeCell ref="A5:A7"/>
    <mergeCell ref="E6:E7"/>
    <mergeCell ref="F6:F7"/>
    <mergeCell ref="G52:G53"/>
    <mergeCell ref="G54:G55"/>
    <mergeCell ref="G44:G45"/>
    <mergeCell ref="G33:G34"/>
    <mergeCell ref="G41:G43"/>
    <mergeCell ref="G12:G13"/>
    <mergeCell ref="E5:G5"/>
    <mergeCell ref="G17:G18"/>
    <mergeCell ref="G6:G7"/>
    <mergeCell ref="G19:G20"/>
    <mergeCell ref="G21:G22"/>
    <mergeCell ref="G10:G11"/>
    <mergeCell ref="G14:G16"/>
    <mergeCell ref="A21:A22"/>
    <mergeCell ref="B21:B22"/>
    <mergeCell ref="C21:C22"/>
    <mergeCell ref="D21:D22"/>
    <mergeCell ref="A12:A13"/>
    <mergeCell ref="B12:B13"/>
    <mergeCell ref="C12:C13"/>
    <mergeCell ref="D12:D13"/>
    <mergeCell ref="D14:D15"/>
    <mergeCell ref="A17:A18"/>
    <mergeCell ref="B17:B18"/>
    <mergeCell ref="C17:C18"/>
    <mergeCell ref="D17:D18"/>
    <mergeCell ref="A19:A20"/>
    <mergeCell ref="B19:B20"/>
    <mergeCell ref="A14:A16"/>
    <mergeCell ref="B14:B16"/>
    <mergeCell ref="C14:C16"/>
    <mergeCell ref="C19:C20"/>
    <mergeCell ref="D19:D20"/>
    <mergeCell ref="A27:A28"/>
    <mergeCell ref="B27:B28"/>
    <mergeCell ref="C27:C28"/>
    <mergeCell ref="D27:D28"/>
    <mergeCell ref="A29:A30"/>
    <mergeCell ref="B29:B30"/>
    <mergeCell ref="C29:C30"/>
    <mergeCell ref="D29:D30"/>
    <mergeCell ref="A23:A24"/>
    <mergeCell ref="B23:B24"/>
    <mergeCell ref="C23:C24"/>
    <mergeCell ref="D23:D24"/>
    <mergeCell ref="A25:A26"/>
    <mergeCell ref="B25:B26"/>
    <mergeCell ref="C25:C26"/>
    <mergeCell ref="D25:D26"/>
    <mergeCell ref="A35:A36"/>
    <mergeCell ref="B35:B36"/>
    <mergeCell ref="C35:C36"/>
    <mergeCell ref="D35:D36"/>
    <mergeCell ref="A37:A38"/>
    <mergeCell ref="B37:B38"/>
    <mergeCell ref="C37:C38"/>
    <mergeCell ref="D37:D38"/>
    <mergeCell ref="A31:A32"/>
    <mergeCell ref="B31:B32"/>
    <mergeCell ref="C31:C32"/>
    <mergeCell ref="D31:D32"/>
    <mergeCell ref="A33:A34"/>
    <mergeCell ref="B33:B34"/>
    <mergeCell ref="C33:C34"/>
    <mergeCell ref="D33:D34"/>
    <mergeCell ref="A44:A45"/>
    <mergeCell ref="B44:B45"/>
    <mergeCell ref="C44:C45"/>
    <mergeCell ref="D44:D45"/>
    <mergeCell ref="A46:A47"/>
    <mergeCell ref="B46:B47"/>
    <mergeCell ref="C46:C47"/>
    <mergeCell ref="D46:D47"/>
    <mergeCell ref="A39:A40"/>
    <mergeCell ref="B39:B40"/>
    <mergeCell ref="C39:C40"/>
    <mergeCell ref="D39:D40"/>
    <mergeCell ref="D41:D42"/>
    <mergeCell ref="B41:B43"/>
    <mergeCell ref="A41:A43"/>
    <mergeCell ref="C41:C43"/>
    <mergeCell ref="B62:B63"/>
    <mergeCell ref="A62:A63"/>
    <mergeCell ref="C62:C63"/>
    <mergeCell ref="D62:D63"/>
    <mergeCell ref="A48:A49"/>
    <mergeCell ref="B48:B49"/>
    <mergeCell ref="C48:C49"/>
    <mergeCell ref="D48:D49"/>
    <mergeCell ref="A50:A51"/>
    <mergeCell ref="B50:B51"/>
    <mergeCell ref="C50:C51"/>
    <mergeCell ref="D50:D51"/>
    <mergeCell ref="A52:A53"/>
    <mergeCell ref="B52:B53"/>
    <mergeCell ref="C52:C53"/>
    <mergeCell ref="D52:D53"/>
    <mergeCell ref="A54:A55"/>
    <mergeCell ref="B54:B55"/>
    <mergeCell ref="C54:C55"/>
    <mergeCell ref="D54:D55"/>
    <mergeCell ref="A68:A69"/>
    <mergeCell ref="B68:B69"/>
    <mergeCell ref="C68:C69"/>
    <mergeCell ref="D68:D69"/>
    <mergeCell ref="G68:G69"/>
    <mergeCell ref="A64:A65"/>
    <mergeCell ref="B64:B65"/>
    <mergeCell ref="C64:C65"/>
    <mergeCell ref="D64:D65"/>
    <mergeCell ref="A72:A73"/>
    <mergeCell ref="B72:B73"/>
    <mergeCell ref="C72:C73"/>
    <mergeCell ref="D72:D73"/>
    <mergeCell ref="G72:G73"/>
    <mergeCell ref="A70:A71"/>
    <mergeCell ref="B70:B71"/>
    <mergeCell ref="C70:C71"/>
    <mergeCell ref="D70:D71"/>
    <mergeCell ref="G70:G71"/>
    <mergeCell ref="A76:A77"/>
    <mergeCell ref="B76:B77"/>
    <mergeCell ref="C76:C77"/>
    <mergeCell ref="D76:D77"/>
    <mergeCell ref="G76:G77"/>
    <mergeCell ref="B74:B75"/>
    <mergeCell ref="C74:C75"/>
    <mergeCell ref="D74:D75"/>
    <mergeCell ref="G74:G75"/>
    <mergeCell ref="B86:B88"/>
    <mergeCell ref="A86:A88"/>
    <mergeCell ref="C86:C88"/>
    <mergeCell ref="D86:D88"/>
    <mergeCell ref="G86:G88"/>
    <mergeCell ref="G89:G92"/>
    <mergeCell ref="A80:A81"/>
    <mergeCell ref="B80:B81"/>
    <mergeCell ref="C80:C81"/>
    <mergeCell ref="D80:D81"/>
    <mergeCell ref="G80:G81"/>
    <mergeCell ref="G66:G67"/>
    <mergeCell ref="B66:B67"/>
    <mergeCell ref="D66:D67"/>
    <mergeCell ref="A66:A67"/>
    <mergeCell ref="A89:A92"/>
    <mergeCell ref="B89:B92"/>
    <mergeCell ref="C89:C92"/>
    <mergeCell ref="D89:D92"/>
    <mergeCell ref="A82:A83"/>
    <mergeCell ref="B82:B83"/>
    <mergeCell ref="C82:C83"/>
    <mergeCell ref="D82:D83"/>
    <mergeCell ref="G82:G83"/>
    <mergeCell ref="A78:A79"/>
    <mergeCell ref="B78:B79"/>
    <mergeCell ref="C78:C79"/>
    <mergeCell ref="D78:D79"/>
    <mergeCell ref="G78:G79"/>
    <mergeCell ref="A74:A75"/>
    <mergeCell ref="A84:A85"/>
    <mergeCell ref="B84:B85"/>
    <mergeCell ref="C84:C85"/>
    <mergeCell ref="D84:D85"/>
    <mergeCell ref="G84:G85"/>
  </mergeCells>
  <phoneticPr fontId="17" type="noConversion"/>
  <pageMargins left="3.937007874015748E-2" right="3.937007874015748E-2" top="3.937007874015748E-2" bottom="3.937007874015748E-2" header="3.937007874015748E-2" footer="3.937007874015748E-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Host_user</dc:creator>
  <cp:lastModifiedBy>Admin</cp:lastModifiedBy>
  <cp:lastPrinted>2024-01-16T07:29:37Z</cp:lastPrinted>
  <dcterms:created xsi:type="dcterms:W3CDTF">2021-01-21T05:58:26Z</dcterms:created>
  <dcterms:modified xsi:type="dcterms:W3CDTF">2025-07-02T12:50:13Z</dcterms:modified>
</cp:coreProperties>
</file>